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ker019\Documents\2025. évi_költségvetési_módosítások\Közös_Hivatal_2025\Közös_Hivatal_2025. évi_kvetés_2. sz_mód\"/>
    </mc:Choice>
  </mc:AlternateContent>
  <xr:revisionPtr revIDLastSave="0" documentId="13_ncr:1_{96375C35-4326-450F-BABE-F270C7848289}" xr6:coauthVersionLast="47" xr6:coauthVersionMax="47" xr10:uidLastSave="{00000000-0000-0000-0000-000000000000}"/>
  <bookViews>
    <workbookView xWindow="0" yWindow="24" windowWidth="23040" windowHeight="12216" xr2:uid="{925EFE72-A206-4D27-94D2-5224B77B3B1A}"/>
  </bookViews>
  <sheets>
    <sheet name="9.2. sz. mell" sheetId="1" r:id="rId1"/>
    <sheet name="9.2.1. sz. mell" sheetId="2" r:id="rId2"/>
    <sheet name="9.2.2. sz. mell" sheetId="3" r:id="rId3"/>
    <sheet name="9.2.3. sz. mell" sheetId="4" r:id="rId4"/>
  </sheets>
  <externalReferences>
    <externalReference r:id="rId5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8" i="2" l="1"/>
  <c r="E47" i="2"/>
  <c r="E43" i="2"/>
  <c r="C52" i="2"/>
  <c r="C46" i="2"/>
  <c r="C40" i="2"/>
  <c r="C22" i="2"/>
  <c r="C10" i="2"/>
  <c r="C58" i="3"/>
  <c r="C46" i="3"/>
  <c r="C44" i="3"/>
  <c r="C40" i="3"/>
  <c r="C58" i="2" l="1"/>
  <c r="C39" i="2"/>
  <c r="C44" i="2" s="1"/>
  <c r="C58" i="4"/>
  <c r="C46" i="4"/>
  <c r="C44" i="4"/>
  <c r="C40" i="4"/>
  <c r="C39" i="4"/>
  <c r="C58" i="1"/>
  <c r="C52" i="1"/>
  <c r="C46" i="1"/>
  <c r="C44" i="1"/>
  <c r="C40" i="1"/>
  <c r="C39" i="1"/>
  <c r="C22" i="1"/>
  <c r="C10" i="1" l="1"/>
  <c r="K61" i="4" l="1"/>
  <c r="L61" i="4" s="1"/>
  <c r="B61" i="4"/>
  <c r="A61" i="4"/>
  <c r="K60" i="4"/>
  <c r="L60" i="4" s="1"/>
  <c r="B60" i="4"/>
  <c r="A60" i="4"/>
  <c r="B58" i="4"/>
  <c r="A58" i="4"/>
  <c r="K57" i="4"/>
  <c r="L57" i="4" s="1"/>
  <c r="B57" i="4"/>
  <c r="A57" i="4"/>
  <c r="K56" i="4"/>
  <c r="L56" i="4" s="1"/>
  <c r="B56" i="4"/>
  <c r="A56" i="4"/>
  <c r="K55" i="4"/>
  <c r="L55" i="4" s="1"/>
  <c r="B55" i="4"/>
  <c r="A55" i="4"/>
  <c r="K54" i="4"/>
  <c r="L54" i="4" s="1"/>
  <c r="B54" i="4"/>
  <c r="A54" i="4"/>
  <c r="K53" i="4"/>
  <c r="L53" i="4" s="1"/>
  <c r="B53" i="4"/>
  <c r="A53" i="4"/>
  <c r="J52" i="4"/>
  <c r="I52" i="4"/>
  <c r="H52" i="4"/>
  <c r="G52" i="4"/>
  <c r="F52" i="4"/>
  <c r="E52" i="4"/>
  <c r="D52" i="4"/>
  <c r="B52" i="4"/>
  <c r="A52" i="4"/>
  <c r="K51" i="4"/>
  <c r="L51" i="4" s="1"/>
  <c r="B51" i="4"/>
  <c r="A51" i="4"/>
  <c r="K50" i="4"/>
  <c r="L50" i="4" s="1"/>
  <c r="B50" i="4"/>
  <c r="A50" i="4"/>
  <c r="K49" i="4"/>
  <c r="L49" i="4" s="1"/>
  <c r="B49" i="4"/>
  <c r="A49" i="4"/>
  <c r="K48" i="4"/>
  <c r="L48" i="4" s="1"/>
  <c r="B48" i="4"/>
  <c r="A48" i="4"/>
  <c r="K47" i="4"/>
  <c r="L47" i="4" s="1"/>
  <c r="B47" i="4"/>
  <c r="A47" i="4"/>
  <c r="J46" i="4"/>
  <c r="J58" i="4" s="1"/>
  <c r="I46" i="4"/>
  <c r="I58" i="4" s="1"/>
  <c r="H46" i="4"/>
  <c r="H58" i="4" s="1"/>
  <c r="G46" i="4"/>
  <c r="G58" i="4" s="1"/>
  <c r="F46" i="4"/>
  <c r="F58" i="4" s="1"/>
  <c r="E46" i="4"/>
  <c r="E58" i="4" s="1"/>
  <c r="D46" i="4"/>
  <c r="D58" i="4" s="1"/>
  <c r="B46" i="4"/>
  <c r="A46" i="4"/>
  <c r="B44" i="4"/>
  <c r="A44" i="4"/>
  <c r="K43" i="4"/>
  <c r="L43" i="4" s="1"/>
  <c r="B43" i="4"/>
  <c r="A43" i="4"/>
  <c r="K42" i="4"/>
  <c r="L42" i="4" s="1"/>
  <c r="B42" i="4"/>
  <c r="A42" i="4"/>
  <c r="K41" i="4"/>
  <c r="L41" i="4" s="1"/>
  <c r="B41" i="4"/>
  <c r="A41" i="4"/>
  <c r="J40" i="4"/>
  <c r="I40" i="4"/>
  <c r="H40" i="4"/>
  <c r="G40" i="4"/>
  <c r="F40" i="4"/>
  <c r="E40" i="4"/>
  <c r="D40" i="4"/>
  <c r="B40" i="4"/>
  <c r="A40" i="4"/>
  <c r="B39" i="4"/>
  <c r="A39" i="4"/>
  <c r="K38" i="4"/>
  <c r="L38" i="4" s="1"/>
  <c r="B38" i="4"/>
  <c r="A38" i="4"/>
  <c r="K37" i="4"/>
  <c r="L37" i="4" s="1"/>
  <c r="B37" i="4"/>
  <c r="A37" i="4"/>
  <c r="K36" i="4"/>
  <c r="L36" i="4" s="1"/>
  <c r="B36" i="4"/>
  <c r="A36" i="4"/>
  <c r="K35" i="4"/>
  <c r="L35" i="4" s="1"/>
  <c r="B35" i="4"/>
  <c r="A35" i="4"/>
  <c r="K34" i="4"/>
  <c r="L34" i="4" s="1"/>
  <c r="B34" i="4"/>
  <c r="A34" i="4"/>
  <c r="J33" i="4"/>
  <c r="I33" i="4"/>
  <c r="H33" i="4"/>
  <c r="G33" i="4"/>
  <c r="F33" i="4"/>
  <c r="E33" i="4"/>
  <c r="D33" i="4"/>
  <c r="B33" i="4"/>
  <c r="A33" i="4"/>
  <c r="K32" i="4"/>
  <c r="L32" i="4" s="1"/>
  <c r="B32" i="4"/>
  <c r="A32" i="4"/>
  <c r="K31" i="4"/>
  <c r="L31" i="4" s="1"/>
  <c r="B31" i="4"/>
  <c r="A31" i="4"/>
  <c r="K30" i="4"/>
  <c r="L30" i="4" s="1"/>
  <c r="B30" i="4"/>
  <c r="A30" i="4"/>
  <c r="K29" i="4"/>
  <c r="L29" i="4" s="1"/>
  <c r="L28" i="4" s="1"/>
  <c r="B29" i="4"/>
  <c r="A29" i="4"/>
  <c r="J28" i="4"/>
  <c r="I28" i="4"/>
  <c r="H28" i="4"/>
  <c r="G28" i="4"/>
  <c r="F28" i="4"/>
  <c r="E28" i="4"/>
  <c r="D28" i="4"/>
  <c r="B28" i="4"/>
  <c r="A28" i="4"/>
  <c r="K27" i="4"/>
  <c r="L27" i="4" s="1"/>
  <c r="B27" i="4"/>
  <c r="A27" i="4"/>
  <c r="K26" i="4"/>
  <c r="L26" i="4" s="1"/>
  <c r="B26" i="4"/>
  <c r="A26" i="4"/>
  <c r="K25" i="4"/>
  <c r="L25" i="4" s="1"/>
  <c r="B25" i="4"/>
  <c r="A25" i="4"/>
  <c r="K24" i="4"/>
  <c r="L24" i="4" s="1"/>
  <c r="B24" i="4"/>
  <c r="A24" i="4"/>
  <c r="K23" i="4"/>
  <c r="L23" i="4" s="1"/>
  <c r="B23" i="4"/>
  <c r="A23" i="4"/>
  <c r="J22" i="4"/>
  <c r="I22" i="4"/>
  <c r="H22" i="4"/>
  <c r="G22" i="4"/>
  <c r="F22" i="4"/>
  <c r="E22" i="4"/>
  <c r="D22" i="4"/>
  <c r="B22" i="4"/>
  <c r="A22" i="4"/>
  <c r="K21" i="4"/>
  <c r="L21" i="4" s="1"/>
  <c r="B21" i="4"/>
  <c r="A21" i="4"/>
  <c r="K20" i="4"/>
  <c r="L20" i="4" s="1"/>
  <c r="B20" i="4"/>
  <c r="A20" i="4"/>
  <c r="K19" i="4"/>
  <c r="L19" i="4" s="1"/>
  <c r="B19" i="4"/>
  <c r="A19" i="4"/>
  <c r="K18" i="4"/>
  <c r="L18" i="4" s="1"/>
  <c r="B18" i="4"/>
  <c r="A18" i="4"/>
  <c r="K17" i="4"/>
  <c r="L17" i="4" s="1"/>
  <c r="B17" i="4"/>
  <c r="A17" i="4"/>
  <c r="K16" i="4"/>
  <c r="L16" i="4" s="1"/>
  <c r="B16" i="4"/>
  <c r="A16" i="4"/>
  <c r="K15" i="4"/>
  <c r="L15" i="4" s="1"/>
  <c r="B15" i="4"/>
  <c r="A15" i="4"/>
  <c r="K14" i="4"/>
  <c r="L14" i="4" s="1"/>
  <c r="B14" i="4"/>
  <c r="A14" i="4"/>
  <c r="K13" i="4"/>
  <c r="L13" i="4" s="1"/>
  <c r="B13" i="4"/>
  <c r="A13" i="4"/>
  <c r="K12" i="4"/>
  <c r="L12" i="4" s="1"/>
  <c r="B12" i="4"/>
  <c r="A12" i="4"/>
  <c r="K11" i="4"/>
  <c r="L11" i="4" s="1"/>
  <c r="B11" i="4"/>
  <c r="A11" i="4"/>
  <c r="J10" i="4"/>
  <c r="I10" i="4"/>
  <c r="I39" i="4" s="1"/>
  <c r="I44" i="4" s="1"/>
  <c r="H10" i="4"/>
  <c r="G10" i="4"/>
  <c r="F10" i="4"/>
  <c r="E10" i="4"/>
  <c r="E39" i="4" s="1"/>
  <c r="D10" i="4"/>
  <c r="B10" i="4"/>
  <c r="A10" i="4"/>
  <c r="J5" i="4"/>
  <c r="I5" i="4"/>
  <c r="H5" i="4"/>
  <c r="G5" i="4"/>
  <c r="A3" i="4"/>
  <c r="A2" i="4"/>
  <c r="K61" i="3"/>
  <c r="L61" i="3" s="1"/>
  <c r="B61" i="3"/>
  <c r="A61" i="3"/>
  <c r="K60" i="3"/>
  <c r="L60" i="3" s="1"/>
  <c r="B60" i="3"/>
  <c r="A60" i="3"/>
  <c r="I58" i="3"/>
  <c r="B58" i="3"/>
  <c r="A58" i="3"/>
  <c r="K57" i="3"/>
  <c r="L57" i="3" s="1"/>
  <c r="B57" i="3"/>
  <c r="A57" i="3"/>
  <c r="K56" i="3"/>
  <c r="L56" i="3" s="1"/>
  <c r="B56" i="3"/>
  <c r="A56" i="3"/>
  <c r="K55" i="3"/>
  <c r="L55" i="3" s="1"/>
  <c r="B55" i="3"/>
  <c r="A55" i="3"/>
  <c r="K54" i="3"/>
  <c r="L54" i="3" s="1"/>
  <c r="B54" i="3"/>
  <c r="A54" i="3"/>
  <c r="K53" i="3"/>
  <c r="L53" i="3" s="1"/>
  <c r="B53" i="3"/>
  <c r="A53" i="3"/>
  <c r="J52" i="3"/>
  <c r="I52" i="3"/>
  <c r="H52" i="3"/>
  <c r="G52" i="3"/>
  <c r="F52" i="3"/>
  <c r="E52" i="3"/>
  <c r="D52" i="3"/>
  <c r="B52" i="3"/>
  <c r="A52" i="3"/>
  <c r="K51" i="3"/>
  <c r="L51" i="3" s="1"/>
  <c r="B51" i="3"/>
  <c r="A51" i="3"/>
  <c r="K50" i="3"/>
  <c r="L50" i="3" s="1"/>
  <c r="B50" i="3"/>
  <c r="A50" i="3"/>
  <c r="K49" i="3"/>
  <c r="L49" i="3" s="1"/>
  <c r="B49" i="3"/>
  <c r="A49" i="3"/>
  <c r="K48" i="3"/>
  <c r="L48" i="3" s="1"/>
  <c r="B48" i="3"/>
  <c r="A48" i="3"/>
  <c r="K47" i="3"/>
  <c r="L47" i="3" s="1"/>
  <c r="B47" i="3"/>
  <c r="A47" i="3"/>
  <c r="J46" i="3"/>
  <c r="J58" i="3" s="1"/>
  <c r="I46" i="3"/>
  <c r="H46" i="3"/>
  <c r="H58" i="3" s="1"/>
  <c r="G46" i="3"/>
  <c r="G58" i="3" s="1"/>
  <c r="F46" i="3"/>
  <c r="F58" i="3" s="1"/>
  <c r="E46" i="3"/>
  <c r="E58" i="3" s="1"/>
  <c r="D46" i="3"/>
  <c r="D58" i="3" s="1"/>
  <c r="B46" i="3"/>
  <c r="A46" i="3"/>
  <c r="B44" i="3"/>
  <c r="A44" i="3"/>
  <c r="K43" i="3"/>
  <c r="L43" i="3" s="1"/>
  <c r="B43" i="3"/>
  <c r="A43" i="3"/>
  <c r="K42" i="3"/>
  <c r="L42" i="3" s="1"/>
  <c r="B42" i="3"/>
  <c r="A42" i="3"/>
  <c r="K41" i="3"/>
  <c r="L41" i="3" s="1"/>
  <c r="B41" i="3"/>
  <c r="A41" i="3"/>
  <c r="J40" i="3"/>
  <c r="I40" i="3"/>
  <c r="H40" i="3"/>
  <c r="G40" i="3"/>
  <c r="F40" i="3"/>
  <c r="E40" i="3"/>
  <c r="D40" i="3"/>
  <c r="B40" i="3"/>
  <c r="A40" i="3"/>
  <c r="B39" i="3"/>
  <c r="A39" i="3"/>
  <c r="K38" i="3"/>
  <c r="L38" i="3" s="1"/>
  <c r="B38" i="3"/>
  <c r="A38" i="3"/>
  <c r="K37" i="3"/>
  <c r="L37" i="3" s="1"/>
  <c r="B37" i="3"/>
  <c r="A37" i="3"/>
  <c r="K36" i="3"/>
  <c r="L36" i="3" s="1"/>
  <c r="B36" i="3"/>
  <c r="A36" i="3"/>
  <c r="K35" i="3"/>
  <c r="L35" i="3" s="1"/>
  <c r="B35" i="3"/>
  <c r="A35" i="3"/>
  <c r="K34" i="3"/>
  <c r="L34" i="3" s="1"/>
  <c r="B34" i="3"/>
  <c r="A34" i="3"/>
  <c r="J33" i="3"/>
  <c r="I33" i="3"/>
  <c r="H33" i="3"/>
  <c r="G33" i="3"/>
  <c r="F33" i="3"/>
  <c r="E33" i="3"/>
  <c r="D33" i="3"/>
  <c r="B33" i="3"/>
  <c r="A33" i="3"/>
  <c r="K32" i="3"/>
  <c r="L32" i="3" s="1"/>
  <c r="B32" i="3"/>
  <c r="A32" i="3"/>
  <c r="K31" i="3"/>
  <c r="L31" i="3" s="1"/>
  <c r="B31" i="3"/>
  <c r="A31" i="3"/>
  <c r="K30" i="3"/>
  <c r="L30" i="3" s="1"/>
  <c r="B30" i="3"/>
  <c r="A30" i="3"/>
  <c r="K29" i="3"/>
  <c r="L29" i="3" s="1"/>
  <c r="B29" i="3"/>
  <c r="A29" i="3"/>
  <c r="J28" i="3"/>
  <c r="I28" i="3"/>
  <c r="H28" i="3"/>
  <c r="G28" i="3"/>
  <c r="F28" i="3"/>
  <c r="E28" i="3"/>
  <c r="D28" i="3"/>
  <c r="B28" i="3"/>
  <c r="A28" i="3"/>
  <c r="K27" i="3"/>
  <c r="L27" i="3" s="1"/>
  <c r="B27" i="3"/>
  <c r="A27" i="3"/>
  <c r="K26" i="3"/>
  <c r="L26" i="3" s="1"/>
  <c r="B26" i="3"/>
  <c r="A26" i="3"/>
  <c r="K25" i="3"/>
  <c r="L25" i="3" s="1"/>
  <c r="B25" i="3"/>
  <c r="A25" i="3"/>
  <c r="K24" i="3"/>
  <c r="B24" i="3"/>
  <c r="A24" i="3"/>
  <c r="K23" i="3"/>
  <c r="L23" i="3" s="1"/>
  <c r="B23" i="3"/>
  <c r="A23" i="3"/>
  <c r="J22" i="3"/>
  <c r="I22" i="3"/>
  <c r="H22" i="3"/>
  <c r="G22" i="3"/>
  <c r="F22" i="3"/>
  <c r="E22" i="3"/>
  <c r="D22" i="3"/>
  <c r="B22" i="3"/>
  <c r="A22" i="3"/>
  <c r="K21" i="3"/>
  <c r="L21" i="3" s="1"/>
  <c r="B21" i="3"/>
  <c r="A21" i="3"/>
  <c r="K20" i="3"/>
  <c r="L20" i="3" s="1"/>
  <c r="B20" i="3"/>
  <c r="A20" i="3"/>
  <c r="K19" i="3"/>
  <c r="L19" i="3" s="1"/>
  <c r="B19" i="3"/>
  <c r="A19" i="3"/>
  <c r="K18" i="3"/>
  <c r="L18" i="3" s="1"/>
  <c r="B18" i="3"/>
  <c r="A18" i="3"/>
  <c r="K17" i="3"/>
  <c r="L17" i="3" s="1"/>
  <c r="B17" i="3"/>
  <c r="A17" i="3"/>
  <c r="K16" i="3"/>
  <c r="L16" i="3" s="1"/>
  <c r="B16" i="3"/>
  <c r="A16" i="3"/>
  <c r="K15" i="3"/>
  <c r="L15" i="3" s="1"/>
  <c r="B15" i="3"/>
  <c r="A15" i="3"/>
  <c r="K14" i="3"/>
  <c r="L14" i="3" s="1"/>
  <c r="B14" i="3"/>
  <c r="A14" i="3"/>
  <c r="K13" i="3"/>
  <c r="L13" i="3" s="1"/>
  <c r="B13" i="3"/>
  <c r="A13" i="3"/>
  <c r="K12" i="3"/>
  <c r="L12" i="3" s="1"/>
  <c r="B12" i="3"/>
  <c r="A12" i="3"/>
  <c r="K11" i="3"/>
  <c r="L11" i="3" s="1"/>
  <c r="B11" i="3"/>
  <c r="A11" i="3"/>
  <c r="J10" i="3"/>
  <c r="I10" i="3"/>
  <c r="H10" i="3"/>
  <c r="G10" i="3"/>
  <c r="F10" i="3"/>
  <c r="E10" i="3"/>
  <c r="D10" i="3"/>
  <c r="B10" i="3"/>
  <c r="A10" i="3"/>
  <c r="J5" i="3"/>
  <c r="I5" i="3"/>
  <c r="H5" i="3"/>
  <c r="G5" i="3"/>
  <c r="A3" i="3"/>
  <c r="A2" i="3"/>
  <c r="K61" i="2"/>
  <c r="L61" i="2" s="1"/>
  <c r="B61" i="2"/>
  <c r="A61" i="2"/>
  <c r="K60" i="2"/>
  <c r="L60" i="2" s="1"/>
  <c r="B60" i="2"/>
  <c r="A60" i="2"/>
  <c r="B58" i="2"/>
  <c r="A58" i="2"/>
  <c r="K57" i="2"/>
  <c r="L57" i="2" s="1"/>
  <c r="B57" i="2"/>
  <c r="A57" i="2"/>
  <c r="K56" i="2"/>
  <c r="L56" i="2" s="1"/>
  <c r="B56" i="2"/>
  <c r="A56" i="2"/>
  <c r="K55" i="2"/>
  <c r="L55" i="2" s="1"/>
  <c r="B55" i="2"/>
  <c r="A55" i="2"/>
  <c r="K54" i="2"/>
  <c r="L54" i="2" s="1"/>
  <c r="B54" i="2"/>
  <c r="A54" i="2"/>
  <c r="K53" i="2"/>
  <c r="B53" i="2"/>
  <c r="A53" i="2"/>
  <c r="J52" i="2"/>
  <c r="I52" i="2"/>
  <c r="H52" i="2"/>
  <c r="G52" i="2"/>
  <c r="F52" i="2"/>
  <c r="E52" i="2"/>
  <c r="D52" i="2"/>
  <c r="B52" i="2"/>
  <c r="A52" i="2"/>
  <c r="K51" i="2"/>
  <c r="L51" i="2" s="1"/>
  <c r="B51" i="2"/>
  <c r="A51" i="2"/>
  <c r="K50" i="2"/>
  <c r="L50" i="2" s="1"/>
  <c r="B50" i="2"/>
  <c r="A50" i="2"/>
  <c r="K49" i="2"/>
  <c r="L49" i="2" s="1"/>
  <c r="B49" i="2"/>
  <c r="A49" i="2"/>
  <c r="K48" i="2"/>
  <c r="L48" i="2" s="1"/>
  <c r="B48" i="2"/>
  <c r="A48" i="2"/>
  <c r="K47" i="2"/>
  <c r="L47" i="2" s="1"/>
  <c r="B47" i="2"/>
  <c r="A47" i="2"/>
  <c r="J46" i="2"/>
  <c r="I46" i="2"/>
  <c r="H46" i="2"/>
  <c r="H58" i="2" s="1"/>
  <c r="G46" i="2"/>
  <c r="F46" i="2"/>
  <c r="E46" i="2"/>
  <c r="D46" i="2"/>
  <c r="B46" i="2"/>
  <c r="A46" i="2"/>
  <c r="B44" i="2"/>
  <c r="A44" i="2"/>
  <c r="K43" i="2"/>
  <c r="L43" i="2" s="1"/>
  <c r="B43" i="2"/>
  <c r="A43" i="2"/>
  <c r="K42" i="2"/>
  <c r="L42" i="2" s="1"/>
  <c r="B42" i="2"/>
  <c r="A42" i="2"/>
  <c r="K41" i="2"/>
  <c r="B41" i="2"/>
  <c r="A41" i="2"/>
  <c r="J40" i="2"/>
  <c r="I40" i="2"/>
  <c r="H40" i="2"/>
  <c r="G40" i="2"/>
  <c r="F40" i="2"/>
  <c r="E40" i="2"/>
  <c r="D40" i="2"/>
  <c r="B40" i="2"/>
  <c r="A40" i="2"/>
  <c r="B39" i="2"/>
  <c r="A39" i="2"/>
  <c r="K38" i="2"/>
  <c r="L38" i="2" s="1"/>
  <c r="B38" i="2"/>
  <c r="A38" i="2"/>
  <c r="K37" i="2"/>
  <c r="L37" i="2" s="1"/>
  <c r="B37" i="2"/>
  <c r="A37" i="2"/>
  <c r="K36" i="2"/>
  <c r="L36" i="2" s="1"/>
  <c r="B36" i="2"/>
  <c r="A36" i="2"/>
  <c r="K35" i="2"/>
  <c r="L35" i="2" s="1"/>
  <c r="B35" i="2"/>
  <c r="A35" i="2"/>
  <c r="K34" i="2"/>
  <c r="L34" i="2" s="1"/>
  <c r="B34" i="2"/>
  <c r="A34" i="2"/>
  <c r="J33" i="2"/>
  <c r="I33" i="2"/>
  <c r="H33" i="2"/>
  <c r="G33" i="2"/>
  <c r="F33" i="2"/>
  <c r="E33" i="2"/>
  <c r="D33" i="2"/>
  <c r="B33" i="2"/>
  <c r="A33" i="2"/>
  <c r="K32" i="2"/>
  <c r="L32" i="2" s="1"/>
  <c r="B32" i="2"/>
  <c r="A32" i="2"/>
  <c r="K31" i="2"/>
  <c r="L31" i="2" s="1"/>
  <c r="B31" i="2"/>
  <c r="A31" i="2"/>
  <c r="K30" i="2"/>
  <c r="L30" i="2" s="1"/>
  <c r="B30" i="2"/>
  <c r="A30" i="2"/>
  <c r="K29" i="2"/>
  <c r="L29" i="2" s="1"/>
  <c r="B29" i="2"/>
  <c r="A29" i="2"/>
  <c r="K28" i="2"/>
  <c r="J28" i="2"/>
  <c r="I28" i="2"/>
  <c r="H28" i="2"/>
  <c r="G28" i="2"/>
  <c r="F28" i="2"/>
  <c r="E28" i="2"/>
  <c r="D28" i="2"/>
  <c r="B28" i="2"/>
  <c r="A28" i="2"/>
  <c r="K27" i="2"/>
  <c r="L27" i="2" s="1"/>
  <c r="B27" i="2"/>
  <c r="A27" i="2"/>
  <c r="K26" i="2"/>
  <c r="L26" i="2" s="1"/>
  <c r="B26" i="2"/>
  <c r="A26" i="2"/>
  <c r="K25" i="2"/>
  <c r="L25" i="2" s="1"/>
  <c r="B25" i="2"/>
  <c r="A25" i="2"/>
  <c r="K24" i="2"/>
  <c r="L24" i="2" s="1"/>
  <c r="B24" i="2"/>
  <c r="A24" i="2"/>
  <c r="K23" i="2"/>
  <c r="L23" i="2" s="1"/>
  <c r="B23" i="2"/>
  <c r="A23" i="2"/>
  <c r="J22" i="2"/>
  <c r="I22" i="2"/>
  <c r="H22" i="2"/>
  <c r="G22" i="2"/>
  <c r="F22" i="2"/>
  <c r="E22" i="2"/>
  <c r="D22" i="2"/>
  <c r="B22" i="2"/>
  <c r="A22" i="2"/>
  <c r="K21" i="2"/>
  <c r="L21" i="2" s="1"/>
  <c r="B21" i="2"/>
  <c r="A21" i="2"/>
  <c r="K20" i="2"/>
  <c r="L20" i="2" s="1"/>
  <c r="B20" i="2"/>
  <c r="A20" i="2"/>
  <c r="K19" i="2"/>
  <c r="L19" i="2" s="1"/>
  <c r="B19" i="2"/>
  <c r="A19" i="2"/>
  <c r="K18" i="2"/>
  <c r="L18" i="2" s="1"/>
  <c r="B18" i="2"/>
  <c r="A18" i="2"/>
  <c r="K17" i="2"/>
  <c r="L17" i="2" s="1"/>
  <c r="B17" i="2"/>
  <c r="A17" i="2"/>
  <c r="K16" i="2"/>
  <c r="L16" i="2" s="1"/>
  <c r="B16" i="2"/>
  <c r="A16" i="2"/>
  <c r="K15" i="2"/>
  <c r="L15" i="2" s="1"/>
  <c r="B15" i="2"/>
  <c r="A15" i="2"/>
  <c r="K14" i="2"/>
  <c r="L14" i="2" s="1"/>
  <c r="B14" i="2"/>
  <c r="A14" i="2"/>
  <c r="K13" i="2"/>
  <c r="L13" i="2" s="1"/>
  <c r="B13" i="2"/>
  <c r="A13" i="2"/>
  <c r="K12" i="2"/>
  <c r="L12" i="2" s="1"/>
  <c r="B12" i="2"/>
  <c r="A12" i="2"/>
  <c r="K11" i="2"/>
  <c r="L11" i="2" s="1"/>
  <c r="B11" i="2"/>
  <c r="A11" i="2"/>
  <c r="J10" i="2"/>
  <c r="I10" i="2"/>
  <c r="H10" i="2"/>
  <c r="H39" i="2" s="1"/>
  <c r="G10" i="2"/>
  <c r="G39" i="2" s="1"/>
  <c r="G44" i="2" s="1"/>
  <c r="F10" i="2"/>
  <c r="E10" i="2"/>
  <c r="D10" i="2"/>
  <c r="B10" i="2"/>
  <c r="A10" i="2"/>
  <c r="J5" i="2"/>
  <c r="I5" i="2"/>
  <c r="H5" i="2"/>
  <c r="G5" i="2"/>
  <c r="A3" i="2"/>
  <c r="A2" i="2"/>
  <c r="K61" i="1"/>
  <c r="L61" i="1" s="1"/>
  <c r="K60" i="1"/>
  <c r="L60" i="1" s="1"/>
  <c r="K57" i="1"/>
  <c r="L57" i="1" s="1"/>
  <c r="K56" i="1"/>
  <c r="L56" i="1" s="1"/>
  <c r="K55" i="1"/>
  <c r="L55" i="1" s="1"/>
  <c r="K54" i="1"/>
  <c r="L54" i="1" s="1"/>
  <c r="K53" i="1"/>
  <c r="L53" i="1" s="1"/>
  <c r="J52" i="1"/>
  <c r="I52" i="1"/>
  <c r="H52" i="1"/>
  <c r="G52" i="1"/>
  <c r="F52" i="1"/>
  <c r="E52" i="1"/>
  <c r="D52" i="1"/>
  <c r="K51" i="1"/>
  <c r="L51" i="1" s="1"/>
  <c r="K50" i="1"/>
  <c r="L50" i="1" s="1"/>
  <c r="K49" i="1"/>
  <c r="L49" i="1" s="1"/>
  <c r="K48" i="1"/>
  <c r="L48" i="1" s="1"/>
  <c r="K47" i="1"/>
  <c r="L47" i="1" s="1"/>
  <c r="J46" i="1"/>
  <c r="J58" i="1" s="1"/>
  <c r="I46" i="1"/>
  <c r="H46" i="1"/>
  <c r="G46" i="1"/>
  <c r="F46" i="1"/>
  <c r="F58" i="1" s="1"/>
  <c r="E46" i="1"/>
  <c r="D46" i="1"/>
  <c r="K43" i="1"/>
  <c r="L43" i="1" s="1"/>
  <c r="K42" i="1"/>
  <c r="L42" i="1" s="1"/>
  <c r="K41" i="1"/>
  <c r="J40" i="1"/>
  <c r="I40" i="1"/>
  <c r="H40" i="1"/>
  <c r="G40" i="1"/>
  <c r="F40" i="1"/>
  <c r="E40" i="1"/>
  <c r="D40" i="1"/>
  <c r="K38" i="1"/>
  <c r="L38" i="1" s="1"/>
  <c r="K37" i="1"/>
  <c r="L37" i="1" s="1"/>
  <c r="K36" i="1"/>
  <c r="L36" i="1" s="1"/>
  <c r="K35" i="1"/>
  <c r="L35" i="1" s="1"/>
  <c r="K34" i="1"/>
  <c r="L34" i="1" s="1"/>
  <c r="J33" i="1"/>
  <c r="I33" i="1"/>
  <c r="H33" i="1"/>
  <c r="G33" i="1"/>
  <c r="F33" i="1"/>
  <c r="E33" i="1"/>
  <c r="D33" i="1"/>
  <c r="K32" i="1"/>
  <c r="L32" i="1" s="1"/>
  <c r="K31" i="1"/>
  <c r="L31" i="1" s="1"/>
  <c r="K30" i="1"/>
  <c r="L30" i="1" s="1"/>
  <c r="K29" i="1"/>
  <c r="J28" i="1"/>
  <c r="I28" i="1"/>
  <c r="H28" i="1"/>
  <c r="G28" i="1"/>
  <c r="F28" i="1"/>
  <c r="E28" i="1"/>
  <c r="D28" i="1"/>
  <c r="K27" i="1"/>
  <c r="L27" i="1" s="1"/>
  <c r="K26" i="1"/>
  <c r="L26" i="1" s="1"/>
  <c r="K25" i="1"/>
  <c r="L25" i="1" s="1"/>
  <c r="K24" i="1"/>
  <c r="L24" i="1" s="1"/>
  <c r="K23" i="1"/>
  <c r="L23" i="1" s="1"/>
  <c r="J22" i="1"/>
  <c r="I22" i="1"/>
  <c r="H22" i="1"/>
  <c r="G22" i="1"/>
  <c r="F22" i="1"/>
  <c r="E22" i="1"/>
  <c r="D22" i="1"/>
  <c r="K21" i="1"/>
  <c r="L21" i="1" s="1"/>
  <c r="K20" i="1"/>
  <c r="L20" i="1" s="1"/>
  <c r="K19" i="1"/>
  <c r="L19" i="1" s="1"/>
  <c r="K18" i="1"/>
  <c r="L18" i="1" s="1"/>
  <c r="K17" i="1"/>
  <c r="L17" i="1" s="1"/>
  <c r="K16" i="1"/>
  <c r="L16" i="1" s="1"/>
  <c r="K15" i="1"/>
  <c r="L15" i="1" s="1"/>
  <c r="K14" i="1"/>
  <c r="L14" i="1" s="1"/>
  <c r="K13" i="1"/>
  <c r="L13" i="1" s="1"/>
  <c r="K12" i="1"/>
  <c r="L12" i="1" s="1"/>
  <c r="K11" i="1"/>
  <c r="J10" i="1"/>
  <c r="I10" i="1"/>
  <c r="H10" i="1"/>
  <c r="G10" i="1"/>
  <c r="F10" i="1"/>
  <c r="E10" i="1"/>
  <c r="D10" i="1"/>
  <c r="J5" i="1"/>
  <c r="I5" i="1"/>
  <c r="H5" i="1"/>
  <c r="G5" i="1"/>
  <c r="A2" i="1"/>
  <c r="L28" i="2" l="1"/>
  <c r="H44" i="2"/>
  <c r="G58" i="2"/>
  <c r="K52" i="2"/>
  <c r="L10" i="3"/>
  <c r="K28" i="3"/>
  <c r="L33" i="3"/>
  <c r="K40" i="3"/>
  <c r="F39" i="3"/>
  <c r="F44" i="3" s="1"/>
  <c r="J39" i="3"/>
  <c r="J44" i="3" s="1"/>
  <c r="K22" i="3"/>
  <c r="E44" i="4"/>
  <c r="K28" i="4"/>
  <c r="G39" i="4"/>
  <c r="G44" i="4" s="1"/>
  <c r="H39" i="1"/>
  <c r="H44" i="1" s="1"/>
  <c r="K28" i="1"/>
  <c r="I58" i="1"/>
  <c r="L52" i="3"/>
  <c r="L29" i="1"/>
  <c r="H58" i="1"/>
  <c r="F39" i="4"/>
  <c r="F44" i="4" s="1"/>
  <c r="J39" i="4"/>
  <c r="J44" i="4" s="1"/>
  <c r="L10" i="4"/>
  <c r="K22" i="4"/>
  <c r="K10" i="4"/>
  <c r="K33" i="1"/>
  <c r="I39" i="1"/>
  <c r="I44" i="1" s="1"/>
  <c r="G39" i="1"/>
  <c r="G44" i="1" s="1"/>
  <c r="L28" i="1"/>
  <c r="K33" i="2"/>
  <c r="G39" i="3"/>
  <c r="G44" i="3" s="1"/>
  <c r="K10" i="3"/>
  <c r="K52" i="3"/>
  <c r="F39" i="1"/>
  <c r="F44" i="1" s="1"/>
  <c r="J39" i="1"/>
  <c r="J44" i="1" s="1"/>
  <c r="G58" i="1"/>
  <c r="I39" i="2"/>
  <c r="I44" i="2" s="1"/>
  <c r="I58" i="2"/>
  <c r="D39" i="3"/>
  <c r="D44" i="3" s="1"/>
  <c r="D59" i="3" s="1"/>
  <c r="H39" i="3"/>
  <c r="H44" i="3" s="1"/>
  <c r="L24" i="3"/>
  <c r="L22" i="3" s="1"/>
  <c r="L39" i="3" s="1"/>
  <c r="D39" i="4"/>
  <c r="H39" i="4"/>
  <c r="H44" i="4" s="1"/>
  <c r="K52" i="4"/>
  <c r="F39" i="2"/>
  <c r="F44" i="2" s="1"/>
  <c r="J39" i="2"/>
  <c r="J44" i="2" s="1"/>
  <c r="F58" i="2"/>
  <c r="J58" i="2"/>
  <c r="E39" i="3"/>
  <c r="I39" i="3"/>
  <c r="I44" i="3" s="1"/>
  <c r="L28" i="3"/>
  <c r="K40" i="2"/>
  <c r="E39" i="2"/>
  <c r="E44" i="2" s="1"/>
  <c r="E44" i="3"/>
  <c r="K40" i="4"/>
  <c r="K46" i="4"/>
  <c r="K58" i="4" s="1"/>
  <c r="K52" i="1"/>
  <c r="E58" i="1"/>
  <c r="E39" i="1"/>
  <c r="E44" i="1" s="1"/>
  <c r="E58" i="2"/>
  <c r="K46" i="2"/>
  <c r="K22" i="2"/>
  <c r="L52" i="1"/>
  <c r="K46" i="1"/>
  <c r="K40" i="1"/>
  <c r="L41" i="1"/>
  <c r="L40" i="1" s="1"/>
  <c r="K22" i="1"/>
  <c r="L22" i="1"/>
  <c r="K10" i="1"/>
  <c r="D44" i="4"/>
  <c r="D59" i="4" s="1"/>
  <c r="D58" i="2"/>
  <c r="L46" i="2"/>
  <c r="D39" i="2"/>
  <c r="D44" i="2" s="1"/>
  <c r="L10" i="2"/>
  <c r="L46" i="1"/>
  <c r="D58" i="1"/>
  <c r="D39" i="1"/>
  <c r="D44" i="1" s="1"/>
  <c r="L40" i="4"/>
  <c r="L33" i="4"/>
  <c r="L46" i="4"/>
  <c r="L22" i="4"/>
  <c r="L39" i="4" s="1"/>
  <c r="L52" i="4"/>
  <c r="K33" i="4"/>
  <c r="L40" i="3"/>
  <c r="L46" i="3"/>
  <c r="L58" i="3" s="1"/>
  <c r="K33" i="3"/>
  <c r="K46" i="3"/>
  <c r="L22" i="2"/>
  <c r="L33" i="2"/>
  <c r="K10" i="2"/>
  <c r="L41" i="2"/>
  <c r="L40" i="2" s="1"/>
  <c r="L53" i="2"/>
  <c r="L52" i="2" s="1"/>
  <c r="L33" i="1"/>
  <c r="L11" i="1"/>
  <c r="L10" i="1" s="1"/>
  <c r="K58" i="2" l="1"/>
  <c r="L58" i="4"/>
  <c r="K39" i="1"/>
  <c r="K44" i="1" s="1"/>
  <c r="L39" i="1"/>
  <c r="L44" i="1" s="1"/>
  <c r="K58" i="3"/>
  <c r="K39" i="3"/>
  <c r="K44" i="3" s="1"/>
  <c r="K39" i="4"/>
  <c r="K44" i="4" s="1"/>
  <c r="K58" i="1"/>
  <c r="K39" i="2"/>
  <c r="K44" i="2" s="1"/>
  <c r="D59" i="2"/>
  <c r="L58" i="1"/>
  <c r="L44" i="4"/>
  <c r="L58" i="2"/>
  <c r="L39" i="2"/>
  <c r="L44" i="2" s="1"/>
  <c r="D59" i="1"/>
  <c r="L44" i="3"/>
  <c r="L59" i="3" s="1"/>
  <c r="L59" i="4" l="1"/>
  <c r="K59" i="1"/>
  <c r="L59" i="1"/>
  <c r="L59" i="2"/>
</calcChain>
</file>

<file path=xl/sharedStrings.xml><?xml version="1.0" encoding="utf-8"?>
<sst xmlns="http://schemas.openxmlformats.org/spreadsheetml/2006/main" count="197" uniqueCount="116">
  <si>
    <t>02</t>
  </si>
  <si>
    <t xml:space="preserve">Összes bevétel, kiadás </t>
  </si>
  <si>
    <t>01</t>
  </si>
  <si>
    <t>Forintban!</t>
  </si>
  <si>
    <t>Sor-
szám</t>
  </si>
  <si>
    <t>Bevételi jogcím</t>
  </si>
  <si>
    <t>Eredeti
 előirányzat</t>
  </si>
  <si>
    <t>Módosítások
 összesen</t>
  </si>
  <si>
    <t>A</t>
  </si>
  <si>
    <t>B</t>
  </si>
  <si>
    <t>C</t>
  </si>
  <si>
    <t>D</t>
  </si>
  <si>
    <t>E</t>
  </si>
  <si>
    <t xml:space="preserve">F </t>
  </si>
  <si>
    <t>G</t>
  </si>
  <si>
    <t>H</t>
  </si>
  <si>
    <t>I</t>
  </si>
  <si>
    <t>J=(D+…+I)</t>
  </si>
  <si>
    <t>K=(C+J)</t>
  </si>
  <si>
    <t>Bevételek</t>
  </si>
  <si>
    <t>Működési bevételek (2+…+12)</t>
  </si>
  <si>
    <t>2</t>
  </si>
  <si>
    <t>Készletértékesítés ellenértéke</t>
  </si>
  <si>
    <t>3</t>
  </si>
  <si>
    <t>Szolgáltatások ellenértéke</t>
  </si>
  <si>
    <t>4</t>
  </si>
  <si>
    <t>Közvetített szolgáltatások értéke</t>
  </si>
  <si>
    <t>5</t>
  </si>
  <si>
    <t>Tulajdonosi bevételek</t>
  </si>
  <si>
    <t>6</t>
  </si>
  <si>
    <t>Ellátási díjak</t>
  </si>
  <si>
    <t>7</t>
  </si>
  <si>
    <t>Kiszámlázott általános forgalmi adó</t>
  </si>
  <si>
    <t>8</t>
  </si>
  <si>
    <t>Általános forgalmi adó visszatérülése</t>
  </si>
  <si>
    <t>9</t>
  </si>
  <si>
    <t>Kamatbevételek</t>
  </si>
  <si>
    <t>10</t>
  </si>
  <si>
    <t>Egyéb pénzügyi műveletek bevételei</t>
  </si>
  <si>
    <t>11</t>
  </si>
  <si>
    <t>Biztosító által fizetett kártérítés</t>
  </si>
  <si>
    <t>12</t>
  </si>
  <si>
    <t>Egyéb működési bevételek</t>
  </si>
  <si>
    <t>13</t>
  </si>
  <si>
    <t>Működési célú támogatások államháztartáson belülről (14+…+16)</t>
  </si>
  <si>
    <t>14</t>
  </si>
  <si>
    <t>Elvonások és befizetések bevételei</t>
  </si>
  <si>
    <t>15</t>
  </si>
  <si>
    <t>Működési célú visszatérítendő támogatások, kölcsönök visszatérülése</t>
  </si>
  <si>
    <t>16</t>
  </si>
  <si>
    <t>Egyéb működési célú támogatások bevételei</t>
  </si>
  <si>
    <t>17</t>
  </si>
  <si>
    <t xml:space="preserve">  16-ból EU támogatás</t>
  </si>
  <si>
    <t>18</t>
  </si>
  <si>
    <t>Közhatalmi bevételek</t>
  </si>
  <si>
    <t>19</t>
  </si>
  <si>
    <t>Felhalmozási célú támogatások államháztartáson belülről (20+…+22)</t>
  </si>
  <si>
    <t>20</t>
  </si>
  <si>
    <t>Felhalmozási célú önkormányzati támogatások</t>
  </si>
  <si>
    <t>21</t>
  </si>
  <si>
    <t>Felhalmozási célú visszatérítendő támogatások, kölcsönök visszatérülése</t>
  </si>
  <si>
    <t>22</t>
  </si>
  <si>
    <t>Egyéb felhalmozási célú támogatások bevételei</t>
  </si>
  <si>
    <t>23</t>
  </si>
  <si>
    <t xml:space="preserve">   22-ből EU-s támogatás</t>
  </si>
  <si>
    <t>24</t>
  </si>
  <si>
    <t>Felhalmozási bevételek (25+…+27)</t>
  </si>
  <si>
    <t>25</t>
  </si>
  <si>
    <t>Immateriális javak értékesítése</t>
  </si>
  <si>
    <t>26</t>
  </si>
  <si>
    <t>Ingatlanok értékesítése</t>
  </si>
  <si>
    <t>27</t>
  </si>
  <si>
    <t>Egyéb tárgyi eszközök értékesítése</t>
  </si>
  <si>
    <t>28</t>
  </si>
  <si>
    <t>Működési célú átvett pénzeszközök</t>
  </si>
  <si>
    <t>29</t>
  </si>
  <si>
    <t>Felhalmozási célú átvett pénzeszközök</t>
  </si>
  <si>
    <t>30</t>
  </si>
  <si>
    <t>Költségvetési bevételek összesen (1+13+18+19+24+28+29)</t>
  </si>
  <si>
    <t>31</t>
  </si>
  <si>
    <t>Finanszírozási bevételek (32+…+34)</t>
  </si>
  <si>
    <t>32</t>
  </si>
  <si>
    <t>Előző évi költségvetési maradvány igénybevétele</t>
  </si>
  <si>
    <t>33</t>
  </si>
  <si>
    <t>Előző évi vállalkozási maradvány igénybevétele</t>
  </si>
  <si>
    <t>34</t>
  </si>
  <si>
    <t>Irányító szervi (önkormányzati) támogatás (intézményfinanszírozás)</t>
  </si>
  <si>
    <t>35</t>
  </si>
  <si>
    <t>BEVÉTELEK ÖSSZESEN: (30+31)</t>
  </si>
  <si>
    <t>Kiadások</t>
  </si>
  <si>
    <t>Működési költségvetés kiadásai (2+…+6)</t>
  </si>
  <si>
    <t>Személyi  juttatások</t>
  </si>
  <si>
    <t>Munkaadókat terhelő járulékok és szociális hozzájárulási adó</t>
  </si>
  <si>
    <t>Dologi  kiadások</t>
  </si>
  <si>
    <t>Ellátottak pénzbeli juttatásai</t>
  </si>
  <si>
    <t>Egyéb működési célú kiadások</t>
  </si>
  <si>
    <t>Felhalmozási költségvetés kiadásai (8+…+10)</t>
  </si>
  <si>
    <t>Beruházások</t>
  </si>
  <si>
    <t>Felújítások</t>
  </si>
  <si>
    <t>Egyéb felhalmozási célú kiadások</t>
  </si>
  <si>
    <t xml:space="preserve">   10-ből EU-s támogatásból megvalósuló programok, projektek kiadása</t>
  </si>
  <si>
    <t>Finanszírozási kiadások</t>
  </si>
  <si>
    <t>KIADÁSOK ÖSSZESEN: (7+12)</t>
  </si>
  <si>
    <t>Éves tervezett létszám előirányzat (fő)</t>
  </si>
  <si>
    <t>Közfoglalkoztatottak létszáma (fő)</t>
  </si>
  <si>
    <t>Eeredeti
 előirányzat</t>
  </si>
  <si>
    <t>03</t>
  </si>
  <si>
    <t>04</t>
  </si>
  <si>
    <t>9.2. melléklet a ….../2025. (…..) önkormányzati rendelethez</t>
  </si>
  <si>
    <t>9.2.1. melléklet a ….../2025. (…..) önkormányzati rendelethez</t>
  </si>
  <si>
    <t>9.2.2. melléklet a ….../2025. (…..) önkormányzati rendelethez</t>
  </si>
  <si>
    <t>9.2.3. melléklet a ….../2025. (…..) önkormányzati rendelethez</t>
  </si>
  <si>
    <t>2024. évi teljesítési adatok</t>
  </si>
  <si>
    <t>1. sz. módosítás</t>
  </si>
  <si>
    <t>2. sz. módosítás</t>
  </si>
  <si>
    <t>2. számú módosítás utáni előirányzat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</si>
</sst>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#"/>
  </numFmts>
  <fonts count="24" x14ac:knownFonts="1">
    <font>
      <sz val="11"/>
      <color theme="1"/>
      <name val="Calibri"/>
      <family val="2"/>
      <charset val="238"/>
      <scheme val="minor"/>
    </font>
    <font>
      <sz val="12"/>
      <name val="Times New Roman CE"/>
      <family val="1"/>
      <charset val="238"/>
    </font>
    <font>
      <sz val="9"/>
      <name val="Times New Roman CE"/>
      <family val="1"/>
      <charset val="238"/>
    </font>
    <font>
      <i/>
      <sz val="11"/>
      <name val="Times New Roman"/>
      <family val="1"/>
      <charset val="238"/>
    </font>
    <font>
      <b/>
      <sz val="12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0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family val="1"/>
      <charset val="238"/>
    </font>
    <font>
      <b/>
      <sz val="8"/>
      <name val="Times New Roman CE"/>
      <family val="1"/>
      <charset val="238"/>
    </font>
    <font>
      <sz val="12"/>
      <name val="Times New Roman CE"/>
      <charset val="238"/>
    </font>
    <font>
      <b/>
      <sz val="8"/>
      <color theme="1"/>
      <name val="Times New Roman CE"/>
      <family val="1"/>
      <charset val="238"/>
    </font>
    <font>
      <sz val="8"/>
      <name val="Times New Roman CE"/>
      <family val="1"/>
      <charset val="238"/>
    </font>
    <font>
      <b/>
      <sz val="8"/>
      <name val="Times New Roman CE"/>
      <charset val="238"/>
    </font>
    <font>
      <i/>
      <sz val="11"/>
      <name val="Times New Roman CE"/>
      <family val="1"/>
      <charset val="238"/>
    </font>
    <font>
      <sz val="8"/>
      <name val="Times New Roman CE"/>
      <charset val="238"/>
    </font>
    <font>
      <sz val="11"/>
      <name val="Times New Roman CE"/>
      <family val="1"/>
      <charset val="238"/>
    </font>
    <font>
      <b/>
      <sz val="9"/>
      <color indexed="8"/>
      <name val="Times New Roman"/>
      <family val="1"/>
      <charset val="238"/>
    </font>
    <font>
      <i/>
      <sz val="10"/>
      <name val="Times New Roman CE"/>
      <family val="1"/>
      <charset val="238"/>
    </font>
    <font>
      <sz val="8"/>
      <color rgb="FFFF0000"/>
      <name val="Times New Roman CE"/>
      <charset val="238"/>
    </font>
    <font>
      <b/>
      <sz val="11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1" fillId="0" borderId="0"/>
  </cellStyleXfs>
  <cellXfs count="183">
    <xf numFmtId="0" fontId="0" fillId="0" borderId="0" xfId="0"/>
    <xf numFmtId="164" fontId="1" fillId="0" borderId="0" xfId="0" applyNumberFormat="1" applyFont="1" applyAlignment="1" applyProtection="1">
      <alignment horizontal="right" vertical="center" wrapText="1" indent="2"/>
      <protection locked="0"/>
    </xf>
    <xf numFmtId="164" fontId="2" fillId="0" borderId="0" xfId="0" applyNumberFormat="1" applyFont="1" applyAlignment="1" applyProtection="1">
      <alignment vertical="center" wrapText="1"/>
      <protection locked="0"/>
    </xf>
    <xf numFmtId="164" fontId="3" fillId="0" borderId="0" xfId="0" applyNumberFormat="1" applyFont="1" applyAlignment="1" applyProtection="1">
      <alignment horizontal="right" vertical="top"/>
      <protection locked="0"/>
    </xf>
    <xf numFmtId="164" fontId="1" fillId="0" borderId="0" xfId="0" applyNumberFormat="1" applyFont="1" applyAlignment="1">
      <alignment vertical="center" wrapText="1"/>
    </xf>
    <xf numFmtId="164" fontId="5" fillId="0" borderId="4" xfId="0" applyNumberFormat="1" applyFont="1" applyBorder="1" applyAlignment="1" applyProtection="1">
      <alignment horizontal="right" vertical="center"/>
      <protection locked="0"/>
    </xf>
    <xf numFmtId="164" fontId="4" fillId="0" borderId="0" xfId="0" applyNumberFormat="1" applyFont="1" applyAlignment="1">
      <alignment vertical="center"/>
    </xf>
    <xf numFmtId="164" fontId="5" fillId="0" borderId="8" xfId="0" applyNumberFormat="1" applyFont="1" applyBorder="1" applyAlignment="1" applyProtection="1">
      <alignment horizontal="right" vertical="center"/>
      <protection locked="0"/>
    </xf>
    <xf numFmtId="164" fontId="5" fillId="0" borderId="0" xfId="0" applyNumberFormat="1" applyFont="1" applyAlignment="1" applyProtection="1">
      <alignment horizontal="right" vertical="center" wrapText="1" indent="2"/>
      <protection locked="0"/>
    </xf>
    <xf numFmtId="164" fontId="6" fillId="0" borderId="0" xfId="0" applyNumberFormat="1" applyFont="1" applyAlignment="1" applyProtection="1">
      <alignment horizontal="center" vertical="center"/>
      <protection locked="0"/>
    </xf>
    <xf numFmtId="164" fontId="0" fillId="0" borderId="0" xfId="0" applyNumberFormat="1" applyAlignment="1" applyProtection="1">
      <alignment horizontal="center" vertical="center"/>
      <protection locked="0"/>
    </xf>
    <xf numFmtId="164" fontId="7" fillId="0" borderId="0" xfId="0" applyNumberFormat="1" applyFont="1" applyAlignment="1" applyProtection="1">
      <alignment horizontal="right" vertical="center"/>
      <protection locked="0"/>
    </xf>
    <xf numFmtId="164" fontId="9" fillId="0" borderId="0" xfId="0" applyNumberFormat="1" applyFont="1" applyAlignment="1">
      <alignment vertical="center"/>
    </xf>
    <xf numFmtId="164" fontId="0" fillId="0" borderId="0" xfId="0" applyNumberForma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164" fontId="10" fillId="0" borderId="17" xfId="0" applyNumberFormat="1" applyFont="1" applyBorder="1" applyAlignment="1" applyProtection="1">
      <alignment horizontal="right" vertical="center" wrapText="1" indent="2"/>
      <protection locked="0"/>
    </xf>
    <xf numFmtId="164" fontId="10" fillId="0" borderId="18" xfId="0" applyNumberFormat="1" applyFont="1" applyBorder="1" applyAlignment="1" applyProtection="1">
      <alignment horizontal="center" vertical="center" wrapText="1"/>
      <protection locked="0"/>
    </xf>
    <xf numFmtId="164" fontId="12" fillId="0" borderId="18" xfId="1" applyNumberFormat="1" applyFont="1" applyBorder="1" applyAlignment="1" applyProtection="1">
      <alignment horizontal="center" vertical="center" wrapText="1"/>
      <protection locked="0"/>
    </xf>
    <xf numFmtId="164" fontId="12" fillId="0" borderId="19" xfId="0" applyNumberFormat="1" applyFont="1" applyBorder="1" applyAlignment="1" applyProtection="1">
      <alignment horizontal="center" vertical="center" wrapText="1"/>
      <protection locked="0"/>
    </xf>
    <xf numFmtId="164" fontId="10" fillId="0" borderId="0" xfId="0" applyNumberFormat="1" applyFont="1" applyAlignment="1">
      <alignment horizontal="center" vertical="center" wrapText="1"/>
    </xf>
    <xf numFmtId="49" fontId="13" fillId="0" borderId="17" xfId="1" applyNumberFormat="1" applyFont="1" applyBorder="1" applyAlignment="1">
      <alignment horizontal="right" vertical="center" wrapText="1" indent="2"/>
    </xf>
    <xf numFmtId="0" fontId="14" fillId="0" borderId="18" xfId="0" applyFont="1" applyBorder="1" applyAlignment="1">
      <alignment horizontal="left" vertical="center" wrapText="1"/>
    </xf>
    <xf numFmtId="164" fontId="14" fillId="0" borderId="18" xfId="0" applyNumberFormat="1" applyFont="1" applyBorder="1" applyAlignment="1">
      <alignment horizontal="right" vertical="center" wrapText="1" indent="1"/>
    </xf>
    <xf numFmtId="164" fontId="15" fillId="0" borderId="0" xfId="0" applyNumberFormat="1" applyFont="1" applyAlignment="1">
      <alignment vertical="center" wrapText="1"/>
    </xf>
    <xf numFmtId="49" fontId="13" fillId="0" borderId="23" xfId="1" applyNumberFormat="1" applyFont="1" applyBorder="1" applyAlignment="1">
      <alignment horizontal="right" vertical="center" wrapText="1" indent="2"/>
    </xf>
    <xf numFmtId="0" fontId="13" fillId="0" borderId="24" xfId="1" applyFont="1" applyBorder="1" applyAlignment="1">
      <alignment horizontal="left" vertical="center" wrapText="1"/>
    </xf>
    <xf numFmtId="164" fontId="13" fillId="0" borderId="24" xfId="1" applyNumberFormat="1" applyFont="1" applyBorder="1" applyAlignment="1" applyProtection="1">
      <alignment horizontal="right" vertical="center" wrapText="1" indent="1"/>
      <protection locked="0"/>
    </xf>
    <xf numFmtId="164" fontId="16" fillId="0" borderId="24" xfId="1" applyNumberFormat="1" applyFont="1" applyBorder="1" applyAlignment="1" applyProtection="1">
      <alignment horizontal="right" vertical="center" wrapText="1" indent="1"/>
      <protection locked="0"/>
    </xf>
    <xf numFmtId="164" fontId="16" fillId="0" borderId="10" xfId="0" applyNumberFormat="1" applyFont="1" applyBorder="1" applyAlignment="1">
      <alignment horizontal="right" vertical="center" wrapText="1" indent="1"/>
    </xf>
    <xf numFmtId="164" fontId="16" fillId="0" borderId="25" xfId="0" applyNumberFormat="1" applyFont="1" applyBorder="1" applyAlignment="1">
      <alignment horizontal="right" vertical="center" wrapText="1" indent="1"/>
    </xf>
    <xf numFmtId="0" fontId="13" fillId="0" borderId="26" xfId="1" applyFont="1" applyBorder="1" applyAlignment="1">
      <alignment horizontal="left" vertical="center" wrapText="1"/>
    </xf>
    <xf numFmtId="164" fontId="13" fillId="0" borderId="26" xfId="1" applyNumberFormat="1" applyFont="1" applyBorder="1" applyAlignment="1" applyProtection="1">
      <alignment horizontal="right" vertical="center" wrapText="1" indent="1"/>
      <protection locked="0"/>
    </xf>
    <xf numFmtId="164" fontId="16" fillId="0" borderId="26" xfId="1" applyNumberFormat="1" applyFont="1" applyBorder="1" applyAlignment="1" applyProtection="1">
      <alignment horizontal="right" vertical="center" wrapText="1" indent="1"/>
      <protection locked="0"/>
    </xf>
    <xf numFmtId="164" fontId="16" fillId="0" borderId="26" xfId="0" applyNumberFormat="1" applyFont="1" applyBorder="1" applyAlignment="1">
      <alignment horizontal="right" vertical="center" wrapText="1" indent="1"/>
    </xf>
    <xf numFmtId="0" fontId="13" fillId="0" borderId="13" xfId="1" applyFont="1" applyBorder="1" applyAlignment="1">
      <alignment horizontal="left" vertical="center" wrapText="1"/>
    </xf>
    <xf numFmtId="164" fontId="17" fillId="0" borderId="0" xfId="0" applyNumberFormat="1" applyFont="1" applyAlignment="1">
      <alignment vertical="center" wrapText="1"/>
    </xf>
    <xf numFmtId="49" fontId="13" fillId="0" borderId="12" xfId="1" applyNumberFormat="1" applyFont="1" applyBorder="1" applyAlignment="1">
      <alignment horizontal="right" vertical="center" wrapText="1" indent="2"/>
    </xf>
    <xf numFmtId="164" fontId="13" fillId="0" borderId="27" xfId="1" applyNumberFormat="1" applyFont="1" applyBorder="1" applyAlignment="1" applyProtection="1">
      <alignment horizontal="right" vertical="center" wrapText="1" indent="1"/>
      <protection locked="0"/>
    </xf>
    <xf numFmtId="164" fontId="16" fillId="0" borderId="27" xfId="1" applyNumberFormat="1" applyFont="1" applyBorder="1" applyAlignment="1" applyProtection="1">
      <alignment horizontal="right" vertical="center" wrapText="1" indent="1"/>
      <protection locked="0"/>
    </xf>
    <xf numFmtId="164" fontId="16" fillId="0" borderId="28" xfId="0" applyNumberFormat="1" applyFont="1" applyBorder="1" applyAlignment="1">
      <alignment horizontal="right" vertical="center" wrapText="1" indent="1"/>
    </xf>
    <xf numFmtId="49" fontId="14" fillId="0" borderId="17" xfId="1" applyNumberFormat="1" applyFont="1" applyBorder="1" applyAlignment="1">
      <alignment horizontal="right" vertical="center" wrapText="1" indent="2"/>
    </xf>
    <xf numFmtId="164" fontId="14" fillId="0" borderId="29" xfId="0" applyNumberFormat="1" applyFont="1" applyBorder="1" applyAlignment="1">
      <alignment horizontal="right" vertical="center" wrapText="1" indent="1"/>
    </xf>
    <xf numFmtId="0" fontId="13" fillId="0" borderId="30" xfId="1" applyFont="1" applyBorder="1" applyAlignment="1">
      <alignment horizontal="left" vertical="center" wrapText="1"/>
    </xf>
    <xf numFmtId="164" fontId="13" fillId="0" borderId="30" xfId="1" applyNumberFormat="1" applyFont="1" applyBorder="1" applyAlignment="1" applyProtection="1">
      <alignment horizontal="right" vertical="center" wrapText="1" indent="1"/>
      <protection locked="0"/>
    </xf>
    <xf numFmtId="164" fontId="16" fillId="0" borderId="30" xfId="1" applyNumberFormat="1" applyFont="1" applyBorder="1" applyAlignment="1" applyProtection="1">
      <alignment horizontal="right" vertical="center" wrapText="1" indent="1"/>
      <protection locked="0"/>
    </xf>
    <xf numFmtId="164" fontId="16" fillId="0" borderId="27" xfId="0" applyNumberFormat="1" applyFont="1" applyBorder="1" applyAlignment="1">
      <alignment horizontal="right" vertical="center" wrapText="1" indent="1"/>
    </xf>
    <xf numFmtId="164" fontId="16" fillId="0" borderId="31" xfId="0" applyNumberFormat="1" applyFont="1" applyBorder="1" applyAlignment="1">
      <alignment horizontal="right" vertical="center" wrapText="1" indent="1"/>
    </xf>
    <xf numFmtId="0" fontId="13" fillId="0" borderId="27" xfId="1" applyFont="1" applyBorder="1" applyAlignment="1">
      <alignment horizontal="left" vertical="center" wrapText="1"/>
    </xf>
    <xf numFmtId="164" fontId="16" fillId="0" borderId="16" xfId="0" applyNumberFormat="1" applyFont="1" applyBorder="1" applyAlignment="1">
      <alignment horizontal="right" vertical="center" wrapText="1" indent="1"/>
    </xf>
    <xf numFmtId="164" fontId="16" fillId="0" borderId="32" xfId="0" applyNumberFormat="1" applyFont="1" applyBorder="1" applyAlignment="1">
      <alignment horizontal="right" vertical="center" wrapText="1" indent="1"/>
    </xf>
    <xf numFmtId="0" fontId="14" fillId="0" borderId="18" xfId="1" applyFont="1" applyBorder="1" applyAlignment="1">
      <alignment horizontal="left" vertical="center" wrapText="1"/>
    </xf>
    <xf numFmtId="164" fontId="14" fillId="0" borderId="18" xfId="1" applyNumberFormat="1" applyFont="1" applyBorder="1" applyAlignment="1">
      <alignment horizontal="right" vertical="center" wrapText="1" indent="1"/>
    </xf>
    <xf numFmtId="164" fontId="16" fillId="0" borderId="18" xfId="1" applyNumberFormat="1" applyFont="1" applyBorder="1" applyAlignment="1" applyProtection="1">
      <alignment horizontal="right" vertical="center" wrapText="1" indent="1"/>
      <protection locked="0"/>
    </xf>
    <xf numFmtId="0" fontId="16" fillId="0" borderId="30" xfId="1" applyFont="1" applyBorder="1" applyAlignment="1">
      <alignment horizontal="left" vertical="center" wrapText="1"/>
    </xf>
    <xf numFmtId="0" fontId="16" fillId="0" borderId="26" xfId="1" applyFont="1" applyBorder="1" applyAlignment="1">
      <alignment horizontal="left" vertical="center" wrapText="1"/>
    </xf>
    <xf numFmtId="0" fontId="16" fillId="0" borderId="13" xfId="0" applyFont="1" applyBorder="1" applyAlignment="1">
      <alignment horizontal="left" vertical="center" wrapText="1"/>
    </xf>
    <xf numFmtId="0" fontId="16" fillId="0" borderId="13" xfId="1" applyFont="1" applyBorder="1" applyAlignment="1">
      <alignment horizontal="left" vertical="center" wrapText="1"/>
    </xf>
    <xf numFmtId="164" fontId="16" fillId="0" borderId="14" xfId="0" applyNumberFormat="1" applyFont="1" applyBorder="1" applyAlignment="1">
      <alignment horizontal="right" vertical="center" wrapText="1" indent="1"/>
    </xf>
    <xf numFmtId="164" fontId="14" fillId="0" borderId="18" xfId="1" applyNumberFormat="1" applyFont="1" applyBorder="1" applyAlignment="1" applyProtection="1">
      <alignment horizontal="right" vertical="center" wrapText="1" indent="1"/>
      <protection locked="0"/>
    </xf>
    <xf numFmtId="164" fontId="14" fillId="0" borderId="19" xfId="0" applyNumberFormat="1" applyFont="1" applyBorder="1" applyAlignment="1">
      <alignment horizontal="right" vertical="center" wrapText="1" indent="1"/>
    </xf>
    <xf numFmtId="164" fontId="14" fillId="0" borderId="13" xfId="0" applyNumberFormat="1" applyFont="1" applyBorder="1" applyAlignment="1">
      <alignment horizontal="right" vertical="center" wrapText="1" indent="1"/>
    </xf>
    <xf numFmtId="164" fontId="14" fillId="0" borderId="25" xfId="0" applyNumberFormat="1" applyFont="1" applyBorder="1" applyAlignment="1">
      <alignment horizontal="right" vertical="center" wrapText="1" indent="1"/>
    </xf>
    <xf numFmtId="164" fontId="16" fillId="0" borderId="28" xfId="1" applyNumberFormat="1" applyFont="1" applyBorder="1" applyAlignment="1" applyProtection="1">
      <alignment horizontal="right" vertical="center" wrapText="1" indent="1"/>
      <protection locked="0"/>
    </xf>
    <xf numFmtId="0" fontId="18" fillId="0" borderId="33" xfId="0" applyFont="1" applyBorder="1" applyAlignment="1">
      <alignment horizontal="left" vertical="center" wrapText="1"/>
    </xf>
    <xf numFmtId="164" fontId="14" fillId="0" borderId="36" xfId="1" applyNumberFormat="1" applyFont="1" applyBorder="1" applyAlignment="1">
      <alignment horizontal="right" vertical="center" wrapText="1" indent="1"/>
    </xf>
    <xf numFmtId="164" fontId="19" fillId="0" borderId="0" xfId="0" applyNumberFormat="1" applyFont="1" applyAlignment="1">
      <alignment vertical="center" wrapText="1"/>
    </xf>
    <xf numFmtId="164" fontId="13" fillId="0" borderId="37" xfId="1" applyNumberFormat="1" applyFont="1" applyBorder="1" applyAlignment="1" applyProtection="1">
      <alignment horizontal="right" vertical="center" wrapText="1" indent="1"/>
      <protection locked="0"/>
    </xf>
    <xf numFmtId="164" fontId="13" fillId="0" borderId="37" xfId="1" applyNumberFormat="1" applyFont="1" applyBorder="1" applyAlignment="1">
      <alignment horizontal="right" vertical="center" wrapText="1" indent="1"/>
    </xf>
    <xf numFmtId="164" fontId="13" fillId="0" borderId="38" xfId="1" applyNumberFormat="1" applyFont="1" applyBorder="1" applyAlignment="1" applyProtection="1">
      <alignment horizontal="right" vertical="center" wrapText="1" indent="1"/>
      <protection locked="0"/>
    </xf>
    <xf numFmtId="164" fontId="13" fillId="0" borderId="38" xfId="1" applyNumberFormat="1" applyFont="1" applyBorder="1" applyAlignment="1">
      <alignment horizontal="right" vertical="center" wrapText="1" indent="1"/>
    </xf>
    <xf numFmtId="164" fontId="14" fillId="0" borderId="36" xfId="1" applyNumberFormat="1" applyFont="1" applyBorder="1" applyAlignment="1" applyProtection="1">
      <alignment horizontal="right" vertical="center" wrapText="1" indent="1"/>
      <protection locked="0"/>
    </xf>
    <xf numFmtId="0" fontId="5" fillId="0" borderId="18" xfId="0" applyFont="1" applyBorder="1" applyAlignment="1">
      <alignment horizontal="left" vertical="center" wrapText="1"/>
    </xf>
    <xf numFmtId="164" fontId="5" fillId="0" borderId="36" xfId="0" applyNumberFormat="1" applyFont="1" applyBorder="1" applyAlignment="1">
      <alignment horizontal="right" vertical="center" wrapText="1" indent="1"/>
    </xf>
    <xf numFmtId="164" fontId="10" fillId="0" borderId="19" xfId="0" applyNumberFormat="1" applyFont="1" applyBorder="1" applyAlignment="1">
      <alignment horizontal="right" vertical="center" wrapText="1" indent="1"/>
    </xf>
    <xf numFmtId="164" fontId="16" fillId="0" borderId="0" xfId="0" applyNumberFormat="1" applyFont="1" applyAlignment="1">
      <alignment horizontal="right" vertical="center" wrapText="1" indent="2"/>
    </xf>
    <xf numFmtId="164" fontId="16" fillId="0" borderId="0" xfId="0" applyNumberFormat="1" applyFont="1" applyAlignment="1">
      <alignment vertical="center" wrapText="1"/>
    </xf>
    <xf numFmtId="164" fontId="20" fillId="0" borderId="0" xfId="0" applyNumberFormat="1" applyFont="1" applyAlignment="1">
      <alignment horizontal="right" vertical="center" wrapText="1" indent="1"/>
    </xf>
    <xf numFmtId="164" fontId="9" fillId="0" borderId="18" xfId="0" applyNumberFormat="1" applyFont="1" applyBorder="1" applyAlignment="1" applyProtection="1">
      <alignment horizontal="right" vertical="center" wrapText="1" indent="1"/>
      <protection locked="0"/>
    </xf>
    <xf numFmtId="164" fontId="9" fillId="0" borderId="18" xfId="0" applyNumberFormat="1" applyFont="1" applyBorder="1" applyAlignment="1">
      <alignment horizontal="right" vertical="center" wrapText="1" indent="1"/>
    </xf>
    <xf numFmtId="164" fontId="9" fillId="0" borderId="19" xfId="0" applyNumberFormat="1" applyFont="1" applyBorder="1" applyAlignment="1">
      <alignment horizontal="right" vertical="center" wrapText="1" indent="1"/>
    </xf>
    <xf numFmtId="164" fontId="0" fillId="0" borderId="0" xfId="0" applyNumberFormat="1" applyAlignment="1">
      <alignment horizontal="right" vertical="center" wrapText="1" indent="2"/>
    </xf>
    <xf numFmtId="164" fontId="1" fillId="0" borderId="0" xfId="0" applyNumberFormat="1" applyFont="1" applyAlignment="1" applyProtection="1">
      <alignment horizontal="left" vertical="center" wrapText="1"/>
      <protection locked="0"/>
    </xf>
    <xf numFmtId="0" fontId="3" fillId="0" borderId="0" xfId="0" applyFont="1" applyAlignment="1" applyProtection="1">
      <alignment horizontal="right" vertical="top"/>
      <protection locked="0"/>
    </xf>
    <xf numFmtId="49" fontId="5" fillId="0" borderId="4" xfId="0" applyNumberFormat="1" applyFont="1" applyBorder="1" applyAlignment="1" applyProtection="1">
      <alignment horizontal="right" vertical="center"/>
      <protection locked="0"/>
    </xf>
    <xf numFmtId="0" fontId="4" fillId="0" borderId="0" xfId="0" applyFont="1" applyAlignment="1">
      <alignment vertical="center"/>
    </xf>
    <xf numFmtId="49" fontId="5" fillId="0" borderId="8" xfId="0" applyNumberFormat="1" applyFont="1" applyBorder="1" applyAlignment="1" applyProtection="1">
      <alignment horizontal="right" vertical="center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49" fontId="7" fillId="0" borderId="0" xfId="0" applyNumberFormat="1" applyFont="1" applyAlignment="1" applyProtection="1">
      <alignment horizontal="right" vertical="center"/>
      <protection locked="0"/>
    </xf>
    <xf numFmtId="0" fontId="9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10" fillId="0" borderId="17" xfId="0" applyFont="1" applyBorder="1" applyAlignment="1" applyProtection="1">
      <alignment horizontal="center" vertical="center" wrapText="1"/>
      <protection locked="0"/>
    </xf>
    <xf numFmtId="0" fontId="10" fillId="0" borderId="18" xfId="0" applyFont="1" applyBorder="1" applyAlignment="1" applyProtection="1">
      <alignment horizontal="center" vertical="center" wrapText="1"/>
      <protection locked="0"/>
    </xf>
    <xf numFmtId="0" fontId="12" fillId="0" borderId="18" xfId="1" applyFont="1" applyBorder="1" applyAlignment="1" applyProtection="1">
      <alignment horizontal="center" vertical="center" wrapText="1"/>
      <protection locked="0"/>
    </xf>
    <xf numFmtId="0" fontId="10" fillId="0" borderId="0" xfId="0" applyFont="1" applyAlignment="1">
      <alignment horizontal="center" vertical="center" wrapText="1"/>
    </xf>
    <xf numFmtId="1" fontId="14" fillId="0" borderId="17" xfId="1" applyNumberFormat="1" applyFont="1" applyBorder="1" applyAlignment="1">
      <alignment horizontal="right" vertical="center" wrapText="1" indent="2"/>
    </xf>
    <xf numFmtId="0" fontId="15" fillId="0" borderId="0" xfId="0" applyFont="1" applyAlignment="1">
      <alignment vertical="center" wrapText="1"/>
    </xf>
    <xf numFmtId="49" fontId="13" fillId="0" borderId="39" xfId="1" applyNumberFormat="1" applyFont="1" applyBorder="1" applyAlignment="1">
      <alignment horizontal="right" vertical="center" wrapText="1" indent="2"/>
    </xf>
    <xf numFmtId="0" fontId="17" fillId="0" borderId="0" xfId="0" applyFont="1" applyAlignment="1">
      <alignment vertical="center" wrapText="1"/>
    </xf>
    <xf numFmtId="164" fontId="14" fillId="0" borderId="16" xfId="0" applyNumberFormat="1" applyFont="1" applyBorder="1" applyAlignment="1">
      <alignment horizontal="right" vertical="center" wrapText="1" indent="1"/>
    </xf>
    <xf numFmtId="0" fontId="19" fillId="0" borderId="0" xfId="0" applyFont="1" applyAlignment="1">
      <alignment vertical="center" wrapText="1"/>
    </xf>
    <xf numFmtId="164" fontId="20" fillId="0" borderId="0" xfId="0" applyNumberFormat="1" applyFont="1" applyAlignment="1">
      <alignment horizontal="right" vertical="center" wrapText="1"/>
    </xf>
    <xf numFmtId="164" fontId="9" fillId="0" borderId="18" xfId="0" applyNumberFormat="1" applyFont="1" applyBorder="1" applyAlignment="1" applyProtection="1">
      <alignment horizontal="right" vertical="center" wrapText="1"/>
      <protection locked="0"/>
    </xf>
    <xf numFmtId="0" fontId="0" fillId="0" borderId="0" xfId="0" applyAlignment="1">
      <alignment horizontal="left" vertical="center" wrapText="1"/>
    </xf>
    <xf numFmtId="0" fontId="0" fillId="0" borderId="33" xfId="0" applyBorder="1" applyAlignment="1">
      <alignment horizontal="left" vertical="center"/>
    </xf>
    <xf numFmtId="0" fontId="14" fillId="0" borderId="36" xfId="1" applyFont="1" applyBorder="1" applyAlignment="1">
      <alignment horizontal="left" vertical="center" wrapText="1"/>
    </xf>
    <xf numFmtId="3" fontId="13" fillId="0" borderId="24" xfId="1" applyNumberFormat="1" applyFont="1" applyBorder="1" applyAlignment="1">
      <alignment horizontal="right" vertical="center" wrapText="1"/>
    </xf>
    <xf numFmtId="3" fontId="13" fillId="0" borderId="26" xfId="1" applyNumberFormat="1" applyFont="1" applyBorder="1" applyAlignment="1">
      <alignment horizontal="right" vertical="center" wrapText="1"/>
    </xf>
    <xf numFmtId="3" fontId="13" fillId="0" borderId="13" xfId="1" applyNumberFormat="1" applyFont="1" applyBorder="1" applyAlignment="1">
      <alignment horizontal="right" vertical="center" wrapText="1"/>
    </xf>
    <xf numFmtId="3" fontId="14" fillId="0" borderId="18" xfId="0" applyNumberFormat="1" applyFont="1" applyBorder="1" applyAlignment="1">
      <alignment horizontal="right" vertical="center" wrapText="1"/>
    </xf>
    <xf numFmtId="3" fontId="13" fillId="0" borderId="30" xfId="1" applyNumberFormat="1" applyFont="1" applyBorder="1" applyAlignment="1">
      <alignment horizontal="right" vertical="center" wrapText="1"/>
    </xf>
    <xf numFmtId="3" fontId="13" fillId="0" borderId="27" xfId="1" applyNumberFormat="1" applyFont="1" applyBorder="1" applyAlignment="1">
      <alignment horizontal="right" vertical="center" wrapText="1"/>
    </xf>
    <xf numFmtId="3" fontId="14" fillId="0" borderId="18" xfId="1" applyNumberFormat="1" applyFont="1" applyBorder="1" applyAlignment="1">
      <alignment horizontal="right" vertical="center" wrapText="1"/>
    </xf>
    <xf numFmtId="3" fontId="16" fillId="0" borderId="30" xfId="1" applyNumberFormat="1" applyFont="1" applyBorder="1" applyAlignment="1">
      <alignment horizontal="right" vertical="center" wrapText="1"/>
    </xf>
    <xf numFmtId="3" fontId="16" fillId="0" borderId="26" xfId="1" applyNumberFormat="1" applyFont="1" applyBorder="1" applyAlignment="1">
      <alignment horizontal="right" vertical="center" wrapText="1"/>
    </xf>
    <xf numFmtId="3" fontId="16" fillId="0" borderId="13" xfId="0" applyNumberFormat="1" applyFont="1" applyBorder="1" applyAlignment="1">
      <alignment horizontal="right" vertical="center" wrapText="1"/>
    </xf>
    <xf numFmtId="3" fontId="16" fillId="0" borderId="13" xfId="1" applyNumberFormat="1" applyFont="1" applyBorder="1" applyAlignment="1">
      <alignment horizontal="right" vertical="center" wrapText="1"/>
    </xf>
    <xf numFmtId="3" fontId="14" fillId="0" borderId="36" xfId="1" applyNumberFormat="1" applyFont="1" applyBorder="1" applyAlignment="1">
      <alignment horizontal="right" vertical="center" wrapText="1"/>
    </xf>
    <xf numFmtId="0" fontId="13" fillId="0" borderId="37" xfId="1" applyFont="1" applyBorder="1" applyAlignment="1">
      <alignment horizontal="left" vertical="center" wrapText="1"/>
    </xf>
    <xf numFmtId="0" fontId="13" fillId="0" borderId="38" xfId="1" applyFont="1" applyBorder="1" applyAlignment="1">
      <alignment horizontal="left" vertical="center" wrapText="1"/>
    </xf>
    <xf numFmtId="0" fontId="13" fillId="0" borderId="40" xfId="1" applyFont="1" applyBorder="1" applyAlignment="1">
      <alignment horizontal="left" vertical="center" wrapText="1"/>
    </xf>
    <xf numFmtId="3" fontId="14" fillId="0" borderId="36" xfId="1" applyNumberFormat="1" applyFont="1" applyBorder="1" applyAlignment="1">
      <alignment vertical="center" wrapText="1"/>
    </xf>
    <xf numFmtId="3" fontId="13" fillId="0" borderId="37" xfId="1" applyNumberFormat="1" applyFont="1" applyBorder="1" applyAlignment="1">
      <alignment vertical="center" wrapText="1"/>
    </xf>
    <xf numFmtId="3" fontId="13" fillId="0" borderId="38" xfId="1" applyNumberFormat="1" applyFont="1" applyBorder="1" applyAlignment="1">
      <alignment vertical="center" wrapText="1"/>
    </xf>
    <xf numFmtId="3" fontId="13" fillId="0" borderId="40" xfId="1" applyNumberFormat="1" applyFont="1" applyBorder="1" applyAlignment="1">
      <alignment vertical="center" wrapText="1"/>
    </xf>
    <xf numFmtId="3" fontId="5" fillId="0" borderId="36" xfId="0" applyNumberFormat="1" applyFont="1" applyBorder="1" applyAlignment="1">
      <alignment vertical="center" wrapText="1"/>
    </xf>
    <xf numFmtId="3" fontId="13" fillId="0" borderId="37" xfId="1" applyNumberFormat="1" applyFont="1" applyBorder="1" applyAlignment="1">
      <alignment horizontal="right" vertical="center" wrapText="1"/>
    </xf>
    <xf numFmtId="3" fontId="13" fillId="0" borderId="38" xfId="1" applyNumberFormat="1" applyFont="1" applyBorder="1" applyAlignment="1">
      <alignment horizontal="right" vertical="center" wrapText="1"/>
    </xf>
    <xf numFmtId="3" fontId="13" fillId="0" borderId="40" xfId="1" applyNumberFormat="1" applyFont="1" applyBorder="1" applyAlignment="1">
      <alignment horizontal="right" vertical="center" wrapText="1"/>
    </xf>
    <xf numFmtId="3" fontId="16" fillId="0" borderId="0" xfId="0" applyNumberFormat="1" applyFont="1" applyAlignment="1">
      <alignment horizontal="right" vertical="center" wrapText="1"/>
    </xf>
    <xf numFmtId="3" fontId="0" fillId="0" borderId="33" xfId="0" applyNumberFormat="1" applyBorder="1" applyAlignment="1">
      <alignment horizontal="right" vertical="center"/>
    </xf>
    <xf numFmtId="3" fontId="21" fillId="0" borderId="33" xfId="0" applyNumberFormat="1" applyFont="1" applyBorder="1" applyAlignment="1">
      <alignment horizontal="right" vertical="center"/>
    </xf>
    <xf numFmtId="0" fontId="22" fillId="0" borderId="33" xfId="0" applyFont="1" applyBorder="1" applyAlignment="1">
      <alignment horizontal="right" vertical="center"/>
    </xf>
    <xf numFmtId="164" fontId="9" fillId="0" borderId="34" xfId="0" applyNumberFormat="1" applyFont="1" applyBorder="1" applyAlignment="1">
      <alignment horizontal="left" vertical="center"/>
    </xf>
    <xf numFmtId="0" fontId="0" fillId="0" borderId="33" xfId="0" applyBorder="1" applyAlignment="1">
      <alignment horizontal="left" vertical="center"/>
    </xf>
    <xf numFmtId="164" fontId="5" fillId="0" borderId="10" xfId="0" applyNumberFormat="1" applyFont="1" applyBorder="1" applyAlignment="1" applyProtection="1">
      <alignment horizontal="center" vertical="center" wrapText="1"/>
      <protection locked="0"/>
    </xf>
    <xf numFmtId="164" fontId="5" fillId="0" borderId="13" xfId="0" applyNumberFormat="1" applyFont="1" applyBorder="1" applyAlignment="1" applyProtection="1">
      <alignment horizontal="center" vertical="center"/>
      <protection locked="0"/>
    </xf>
    <xf numFmtId="164" fontId="5" fillId="0" borderId="16" xfId="0" applyNumberFormat="1" applyFont="1" applyBorder="1" applyAlignment="1" applyProtection="1">
      <alignment horizontal="center" vertical="center"/>
      <protection locked="0"/>
    </xf>
    <xf numFmtId="164" fontId="8" fillId="0" borderId="11" xfId="0" applyNumberFormat="1" applyFont="1" applyBorder="1" applyAlignment="1" applyProtection="1">
      <alignment horizontal="center" vertical="center" wrapText="1"/>
      <protection locked="0"/>
    </xf>
    <xf numFmtId="164" fontId="8" fillId="0" borderId="14" xfId="0" applyNumberFormat="1" applyFont="1" applyBorder="1" applyAlignment="1" applyProtection="1">
      <alignment horizontal="center" vertical="center"/>
      <protection locked="0"/>
    </xf>
    <xf numFmtId="164" fontId="8" fillId="0" borderId="8" xfId="0" applyNumberFormat="1" applyFont="1" applyBorder="1" applyAlignment="1" applyProtection="1">
      <alignment horizontal="center" vertical="center"/>
      <protection locked="0"/>
    </xf>
    <xf numFmtId="164" fontId="5" fillId="0" borderId="20" xfId="0" applyNumberFormat="1" applyFont="1" applyBorder="1" applyAlignment="1">
      <alignment horizontal="center" vertical="center" wrapText="1"/>
    </xf>
    <xf numFmtId="164" fontId="2" fillId="0" borderId="21" xfId="0" applyNumberFormat="1" applyFont="1" applyBorder="1" applyAlignment="1">
      <alignment horizontal="center" vertical="center" wrapText="1"/>
    </xf>
    <xf numFmtId="164" fontId="2" fillId="0" borderId="22" xfId="0" applyNumberFormat="1" applyFont="1" applyBorder="1" applyAlignment="1">
      <alignment horizontal="center" vertical="center" wrapText="1"/>
    </xf>
    <xf numFmtId="164" fontId="5" fillId="0" borderId="34" xfId="0" applyNumberFormat="1" applyFont="1" applyBorder="1" applyAlignment="1">
      <alignment horizontal="center" vertical="center" wrapText="1"/>
    </xf>
    <xf numFmtId="164" fontId="0" fillId="0" borderId="35" xfId="0" applyNumberFormat="1" applyBorder="1" applyAlignment="1">
      <alignment vertical="center" wrapText="1"/>
    </xf>
    <xf numFmtId="164" fontId="0" fillId="0" borderId="29" xfId="0" applyNumberFormat="1" applyBorder="1" applyAlignment="1">
      <alignment vertical="center" wrapText="1"/>
    </xf>
    <xf numFmtId="164" fontId="4" fillId="0" borderId="1" xfId="0" applyNumberFormat="1" applyFont="1" applyBorder="1" applyAlignment="1" applyProtection="1">
      <alignment horizontal="center" vertical="center"/>
      <protection locked="0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4" fontId="4" fillId="0" borderId="5" xfId="0" applyNumberFormat="1" applyFont="1" applyBorder="1" applyAlignment="1" applyProtection="1">
      <alignment horizontal="center" vertical="center"/>
      <protection locked="0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64" fontId="5" fillId="0" borderId="9" xfId="0" applyNumberFormat="1" applyFont="1" applyBorder="1" applyAlignment="1" applyProtection="1">
      <alignment horizontal="center" vertical="center" wrapText="1"/>
      <protection locked="0"/>
    </xf>
    <xf numFmtId="164" fontId="0" fillId="0" borderId="12" xfId="0" applyNumberFormat="1" applyBorder="1" applyAlignment="1" applyProtection="1">
      <alignment horizontal="center" vertical="center"/>
      <protection locked="0"/>
    </xf>
    <xf numFmtId="164" fontId="0" fillId="0" borderId="15" xfId="0" applyNumberFormat="1" applyBorder="1" applyAlignment="1" applyProtection="1">
      <alignment horizontal="center" vertical="center"/>
      <protection locked="0"/>
    </xf>
    <xf numFmtId="164" fontId="0" fillId="0" borderId="13" xfId="0" applyNumberFormat="1" applyBorder="1" applyAlignment="1" applyProtection="1">
      <alignment vertical="center"/>
      <protection locked="0"/>
    </xf>
    <xf numFmtId="164" fontId="0" fillId="0" borderId="16" xfId="0" applyNumberFormat="1" applyBorder="1" applyAlignment="1" applyProtection="1">
      <alignment vertical="center"/>
      <protection locked="0"/>
    </xf>
    <xf numFmtId="164" fontId="5" fillId="0" borderId="13" xfId="0" applyNumberFormat="1" applyFont="1" applyBorder="1" applyAlignment="1" applyProtection="1">
      <alignment horizontal="center" vertical="center" wrapText="1"/>
      <protection locked="0"/>
    </xf>
    <xf numFmtId="164" fontId="5" fillId="0" borderId="16" xfId="0" applyNumberFormat="1" applyFont="1" applyBorder="1" applyAlignment="1" applyProtection="1">
      <alignment horizontal="center" vertical="center" wrapText="1"/>
      <protection locked="0"/>
    </xf>
    <xf numFmtId="0" fontId="5" fillId="0" borderId="10" xfId="0" applyFont="1" applyBorder="1" applyAlignment="1" applyProtection="1">
      <alignment horizontal="center" vertical="center" wrapText="1"/>
      <protection locked="0"/>
    </xf>
    <xf numFmtId="0" fontId="5" fillId="0" borderId="13" xfId="0" applyFont="1" applyBorder="1" applyAlignment="1" applyProtection="1">
      <alignment horizontal="center" vertical="center"/>
      <protection locked="0"/>
    </xf>
    <xf numFmtId="0" fontId="5" fillId="0" borderId="16" xfId="0" applyFont="1" applyBorder="1" applyAlignment="1" applyProtection="1">
      <alignment horizontal="center" vertical="center"/>
      <protection locked="0"/>
    </xf>
    <xf numFmtId="0" fontId="8" fillId="0" borderId="11" xfId="0" applyFont="1" applyBorder="1" applyAlignment="1" applyProtection="1">
      <alignment horizontal="center" wrapText="1"/>
      <protection locked="0"/>
    </xf>
    <xf numFmtId="0" fontId="8" fillId="0" borderId="14" xfId="0" applyFont="1" applyBorder="1" applyAlignment="1" applyProtection="1">
      <alignment horizontal="center"/>
      <protection locked="0"/>
    </xf>
    <xf numFmtId="0" fontId="8" fillId="0" borderId="8" xfId="0" applyFont="1" applyBorder="1" applyAlignment="1" applyProtection="1">
      <alignment horizontal="center"/>
      <protection locked="0"/>
    </xf>
    <xf numFmtId="0" fontId="5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0" fillId="0" borderId="35" xfId="0" applyBorder="1" applyAlignment="1">
      <alignment vertical="center" wrapText="1"/>
    </xf>
    <xf numFmtId="0" fontId="0" fillId="0" borderId="29" xfId="0" applyBorder="1" applyAlignment="1">
      <alignment vertical="center" wrapText="1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5" xfId="0" applyFont="1" applyBorder="1" applyAlignment="1" applyProtection="1">
      <alignment horizontal="center" vertical="center"/>
      <protection locked="0"/>
    </xf>
    <xf numFmtId="0" fontId="5" fillId="0" borderId="9" xfId="0" applyFont="1" applyBorder="1" applyAlignment="1" applyProtection="1">
      <alignment horizontal="center" vertical="center" wrapText="1"/>
      <protection locked="0"/>
    </xf>
    <xf numFmtId="0" fontId="0" fillId="0" borderId="12" xfId="0" applyBorder="1" applyAlignment="1" applyProtection="1">
      <alignment vertical="center"/>
      <protection locked="0"/>
    </xf>
    <xf numFmtId="0" fontId="0" fillId="0" borderId="15" xfId="0" applyBorder="1" applyAlignment="1" applyProtection="1">
      <alignment vertical="center"/>
      <protection locked="0"/>
    </xf>
    <xf numFmtId="0" fontId="0" fillId="0" borderId="13" xfId="0" applyBorder="1" applyAlignment="1" applyProtection="1">
      <alignment vertical="center"/>
      <protection locked="0"/>
    </xf>
    <xf numFmtId="0" fontId="0" fillId="0" borderId="16" xfId="0" applyBorder="1" applyAlignment="1" applyProtection="1">
      <alignment vertical="center"/>
      <protection locked="0"/>
    </xf>
    <xf numFmtId="0" fontId="5" fillId="0" borderId="13" xfId="0" applyFont="1" applyBorder="1" applyAlignment="1" applyProtection="1">
      <alignment horizontal="center" vertical="center" wrapText="1"/>
      <protection locked="0"/>
    </xf>
    <xf numFmtId="0" fontId="5" fillId="0" borderId="16" xfId="0" applyFont="1" applyBorder="1" applyAlignment="1" applyProtection="1">
      <alignment horizontal="center" vertical="center" wrapText="1"/>
      <protection locked="0"/>
    </xf>
  </cellXfs>
  <cellStyles count="2">
    <cellStyle name="Normál" xfId="0" builtinId="0"/>
    <cellStyle name="Normál_KVRENMUNKA" xfId="1" xr:uid="{9B680B1E-2F12-42ED-AB7A-4FDBC5881A7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ker019/Documents/2022.%20&#233;vi_kvet&#233;s_m&#243;dos&#237;t&#225;s/Biharkeresztes_&#214;nkorm&#225;nyzat/K&#246;lts&#233;gvet&#233;s_m&#243;dos&#237;t&#225;s_2022_&#246;nkorm&#225;nyza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M_TARTALOMJEGYZÉK"/>
      <sheetName val="RM_ALAPADATOK"/>
      <sheetName val="RM_ÖSSZEFÜGGÉSEK"/>
      <sheetName val="RM_1.1.sz.mell."/>
      <sheetName val="RM_1.2.sz.mell."/>
      <sheetName val="RM_1.3.sz.mell."/>
      <sheetName val="RM_1.4.sz.mell."/>
      <sheetName val="RM_2.1.sz.mell."/>
      <sheetName val="RM_2.2.sz.mell."/>
      <sheetName val="RM_ELLENŐRZÉS"/>
      <sheetName val="RM_6.sz.mell."/>
      <sheetName val="RM_7.sz.mell."/>
      <sheetName val="RM_8.sz.mell."/>
      <sheetName val="RM_9.1.sz.mell"/>
      <sheetName val="RM_9.1.1.sz.mell"/>
      <sheetName val="RM_9.1.2.sz.mell"/>
      <sheetName val="RM_9.1.3.sz.mell"/>
      <sheetName val="RM_9.2.sz.mell"/>
      <sheetName val="RM_9.2.1.sz.mell"/>
      <sheetName val="RM_9.2.2.sz.mell"/>
      <sheetName val="RM_9.2.3.sz.mell"/>
      <sheetName val="RM_9.3.sz.mell"/>
      <sheetName val="RM_9.3.1.sz.mell"/>
      <sheetName val="RM_9.3.2.sz.mell"/>
      <sheetName val="RM_9.3.3.sz.mell"/>
      <sheetName val="RM_9.4.sz.mell"/>
      <sheetName val="RM_9.4.1.sz.mell"/>
      <sheetName val="RM_9.4.2.sz.mell"/>
      <sheetName val="RM_9.4.3.sz.mell"/>
      <sheetName val="RM_9.5.sz.mell"/>
      <sheetName val="RM_9.5.1.sz.mell"/>
      <sheetName val="RM_9.5.2.sz.mell"/>
      <sheetName val="RM_9.5.3.sz.mell"/>
      <sheetName val="RM_9.6.sz.mell"/>
      <sheetName val="RM_9.6.1.sz.mell"/>
      <sheetName val="RM_9.6.2.sz.mell"/>
      <sheetName val="RM_9.6.3.sz.mell"/>
      <sheetName val="RM_9.7.sz.mell"/>
      <sheetName val="RM_9.7.1.sz.mell"/>
      <sheetName val="RM_9.7.2.sz.mell"/>
      <sheetName val="RM_9.7.3.sz.mell"/>
      <sheetName val="RM_9.8.sz.mell"/>
      <sheetName val="RM_9.8.1.sz.mell"/>
      <sheetName val="RM_9.8.2.sz.mell"/>
      <sheetName val="RM_9.8.3.sz.mell"/>
      <sheetName val="RM_9.9.sz.mell"/>
      <sheetName val="RM_9.9.1.sz.mell"/>
      <sheetName val="RM_9.9.2.sz.mell"/>
      <sheetName val="RM_9.9.3.sz.mell"/>
      <sheetName val="RM_9.10.sz.mell"/>
      <sheetName val="RM_9.10.1.sz.mell"/>
      <sheetName val="RM_9.10.2.sz.mell"/>
      <sheetName val="RM_9.10.3.sz.mell"/>
      <sheetName val="RM_9.11.sz.mell"/>
      <sheetName val="RM_9.11.1.sz.mell"/>
      <sheetName val="RM_9.11.2.sz.mell"/>
      <sheetName val="RM_9.11.3.sz.mell"/>
      <sheetName val="RM_9.12.sz.mell"/>
      <sheetName val="RM_9.12.1.sz.mell"/>
      <sheetName val="RM_9.12.2.sz.mell"/>
      <sheetName val="RM_9.12.3.sz.mell"/>
      <sheetName val="RM_10.sz.mell"/>
      <sheetName val="RM_11.sz.mell"/>
      <sheetName val="ELLENŐRZÉS_RM"/>
      <sheetName val="Munka1"/>
      <sheetName val="Munka2"/>
      <sheetName val="Munka3"/>
      <sheetName val="Munka4"/>
    </sheetNames>
    <sheetDataSet>
      <sheetData sheetId="0" refreshError="1"/>
      <sheetData sheetId="1" refreshError="1">
        <row r="7">
          <cell r="A7" t="str">
            <v>a</v>
          </cell>
        </row>
        <row r="11">
          <cell r="A11" t="str">
            <v>Biharkeresztesi Közös Önkormányzati Hivatal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>
        <row r="5">
          <cell r="D5" t="str">
            <v xml:space="preserve">1. sz. módosítás </v>
          </cell>
          <cell r="F5" t="str">
            <v xml:space="preserve">… . sz. módosítás </v>
          </cell>
          <cell r="G5" t="str">
            <v xml:space="preserve">… . sz. módosítás </v>
          </cell>
          <cell r="H5" t="str">
            <v xml:space="preserve">… . sz. módosítás </v>
          </cell>
          <cell r="I5" t="str">
            <v xml:space="preserve">… . sz. módosítás </v>
          </cell>
        </row>
      </sheetData>
      <sheetData sheetId="14" refreshError="1">
        <row r="3">
          <cell r="A3" t="str">
            <v>Kötelező feladtok bevételeinek, kiadásainak módosítása</v>
          </cell>
        </row>
      </sheetData>
      <sheetData sheetId="15" refreshError="1">
        <row r="3">
          <cell r="A3" t="str">
            <v>Önként vállalt feladatok bevételeinek, kiadásainak módosítása</v>
          </cell>
        </row>
      </sheetData>
      <sheetData sheetId="16" refreshError="1">
        <row r="3">
          <cell r="A3" t="str">
            <v>Államigazgatási feladatok  bevételeinek, kiadásainak módosítása</v>
          </cell>
        </row>
      </sheetData>
      <sheetData sheetId="17" refreshError="1">
        <row r="10">
          <cell r="A10">
            <v>1</v>
          </cell>
          <cell r="B10" t="str">
            <v>Működési bevételek (2+…+12)</v>
          </cell>
        </row>
        <row r="11">
          <cell r="A11" t="str">
            <v>2</v>
          </cell>
          <cell r="B11" t="str">
            <v>Készletértékesítés ellenértéke</v>
          </cell>
        </row>
        <row r="12">
          <cell r="A12" t="str">
            <v>3</v>
          </cell>
          <cell r="B12" t="str">
            <v>Szolgáltatások ellenértéke</v>
          </cell>
        </row>
        <row r="13">
          <cell r="A13" t="str">
            <v>4</v>
          </cell>
          <cell r="B13" t="str">
            <v>Közvetített szolgáltatások értéke</v>
          </cell>
        </row>
        <row r="14">
          <cell r="A14" t="str">
            <v>5</v>
          </cell>
          <cell r="B14" t="str">
            <v>Tulajdonosi bevételek</v>
          </cell>
        </row>
        <row r="15">
          <cell r="A15" t="str">
            <v>6</v>
          </cell>
          <cell r="B15" t="str">
            <v>Ellátási díjak</v>
          </cell>
        </row>
        <row r="16">
          <cell r="A16" t="str">
            <v>7</v>
          </cell>
          <cell r="B16" t="str">
            <v>Kiszámlázott általános forgalmi adó</v>
          </cell>
        </row>
        <row r="17">
          <cell r="A17" t="str">
            <v>8</v>
          </cell>
          <cell r="B17" t="str">
            <v>Általános forgalmi adó visszatérülése</v>
          </cell>
        </row>
        <row r="18">
          <cell r="A18" t="str">
            <v>9</v>
          </cell>
          <cell r="B18" t="str">
            <v>Kamatbevételek</v>
          </cell>
        </row>
        <row r="19">
          <cell r="A19" t="str">
            <v>10</v>
          </cell>
          <cell r="B19" t="str">
            <v>Egyéb pénzügyi műveletek bevételei</v>
          </cell>
        </row>
        <row r="20">
          <cell r="A20" t="str">
            <v>11</v>
          </cell>
          <cell r="B20" t="str">
            <v>Biztosító által fizetett kártérítés</v>
          </cell>
        </row>
        <row r="21">
          <cell r="A21" t="str">
            <v>12</v>
          </cell>
          <cell r="B21" t="str">
            <v>Egyéb működési bevételek</v>
          </cell>
        </row>
        <row r="22">
          <cell r="A22" t="str">
            <v>13</v>
          </cell>
          <cell r="B22" t="str">
            <v>Működési célú támogatások államháztartáson belülről (14+…+16)</v>
          </cell>
        </row>
        <row r="23">
          <cell r="A23" t="str">
            <v>14</v>
          </cell>
          <cell r="B23" t="str">
            <v>Elvonások és befizetések bevételei</v>
          </cell>
        </row>
        <row r="24">
          <cell r="A24" t="str">
            <v>15</v>
          </cell>
          <cell r="B24" t="str">
            <v>Működési célú visszatérítendő támogatások, kölcsönök visszatérülése</v>
          </cell>
        </row>
        <row r="25">
          <cell r="A25" t="str">
            <v>16</v>
          </cell>
          <cell r="B25" t="str">
            <v>Egyéb működési célú támogatások bevételei</v>
          </cell>
        </row>
        <row r="26">
          <cell r="A26" t="str">
            <v>17</v>
          </cell>
          <cell r="B26" t="str">
            <v xml:space="preserve">  16-ból EU támogatás</v>
          </cell>
        </row>
        <row r="27">
          <cell r="A27" t="str">
            <v>18</v>
          </cell>
          <cell r="B27" t="str">
            <v>Közhatalmi bevételek</v>
          </cell>
        </row>
        <row r="28">
          <cell r="A28" t="str">
            <v>19</v>
          </cell>
          <cell r="B28" t="str">
            <v>Felhalmozási célú támogatások államháztartáson belülről (20+…+22)</v>
          </cell>
        </row>
        <row r="29">
          <cell r="A29" t="str">
            <v>20</v>
          </cell>
          <cell r="B29" t="str">
            <v>Felhalmozási célú önkormányzati támogatások</v>
          </cell>
        </row>
        <row r="30">
          <cell r="A30" t="str">
            <v>21</v>
          </cell>
          <cell r="B30" t="str">
            <v>Felhalmozási célú visszatérítendő támogatások, kölcsönök visszatérülése</v>
          </cell>
        </row>
        <row r="31">
          <cell r="A31" t="str">
            <v>22</v>
          </cell>
          <cell r="B31" t="str">
            <v>Egyéb felhalmozási célú támogatások bevételei</v>
          </cell>
        </row>
        <row r="32">
          <cell r="A32" t="str">
            <v>23</v>
          </cell>
          <cell r="B32" t="str">
            <v xml:space="preserve">   22-ből EU-s támogatás</v>
          </cell>
        </row>
        <row r="33">
          <cell r="A33" t="str">
            <v>24</v>
          </cell>
          <cell r="B33" t="str">
            <v>Felhalmozási bevételek (25+…+27)</v>
          </cell>
        </row>
        <row r="34">
          <cell r="A34" t="str">
            <v>25</v>
          </cell>
          <cell r="B34" t="str">
            <v>Immateriális javak értékesítése</v>
          </cell>
        </row>
        <row r="35">
          <cell r="A35" t="str">
            <v>26</v>
          </cell>
          <cell r="B35" t="str">
            <v>Ingatlanok értékesítése</v>
          </cell>
        </row>
        <row r="36">
          <cell r="A36" t="str">
            <v>27</v>
          </cell>
          <cell r="B36" t="str">
            <v>Egyéb tárgyi eszközök értékesítése</v>
          </cell>
        </row>
        <row r="37">
          <cell r="A37" t="str">
            <v>28</v>
          </cell>
          <cell r="B37" t="str">
            <v>Működési célú átvett pénzeszközök</v>
          </cell>
        </row>
        <row r="38">
          <cell r="A38" t="str">
            <v>29</v>
          </cell>
          <cell r="B38" t="str">
            <v>Felhalmozási célú átvett pénzeszközök</v>
          </cell>
        </row>
        <row r="39">
          <cell r="A39" t="str">
            <v>30</v>
          </cell>
          <cell r="B39" t="str">
            <v>Költségvetési bevételek összesen (1+13+18+19+24+28+29)</v>
          </cell>
        </row>
        <row r="40">
          <cell r="A40" t="str">
            <v>31</v>
          </cell>
          <cell r="B40" t="str">
            <v>Finanszírozási bevételek (32+…+34)</v>
          </cell>
        </row>
        <row r="41">
          <cell r="A41" t="str">
            <v>32</v>
          </cell>
          <cell r="B41" t="str">
            <v>Előző évi költségvetési maradvány igénybevétele</v>
          </cell>
        </row>
        <row r="42">
          <cell r="A42" t="str">
            <v>33</v>
          </cell>
          <cell r="B42" t="str">
            <v>Előző évi vállalkozási maradvány igénybevétele</v>
          </cell>
        </row>
        <row r="43">
          <cell r="A43" t="str">
            <v>34</v>
          </cell>
          <cell r="B43" t="str">
            <v>Irányító szervi (önkormányzati) támogatás (intézményfinanszírozás)</v>
          </cell>
        </row>
        <row r="44">
          <cell r="A44" t="str">
            <v>35</v>
          </cell>
          <cell r="B44" t="str">
            <v>BEVÉTELEK ÖSSZESEN: (30+31)</v>
          </cell>
        </row>
        <row r="46">
          <cell r="A46">
            <v>1</v>
          </cell>
          <cell r="B46" t="str">
            <v>Működési költségvetés kiadásai (2+…+6)</v>
          </cell>
        </row>
        <row r="47">
          <cell r="A47" t="str">
            <v>2</v>
          </cell>
          <cell r="B47" t="str">
            <v>Személyi  juttatások</v>
          </cell>
        </row>
        <row r="48">
          <cell r="A48" t="str">
            <v>3</v>
          </cell>
          <cell r="B48" t="str">
            <v>Munkaadókat terhelő járulékok és szociális hozzájárulási adó</v>
          </cell>
        </row>
        <row r="49">
          <cell r="A49" t="str">
            <v>4</v>
          </cell>
          <cell r="B49" t="str">
            <v>Dologi  kiadások</v>
          </cell>
        </row>
        <row r="50">
          <cell r="A50" t="str">
            <v>5</v>
          </cell>
          <cell r="B50" t="str">
            <v>Ellátottak pénzbeli juttatásai</v>
          </cell>
        </row>
        <row r="51">
          <cell r="A51" t="str">
            <v>6</v>
          </cell>
          <cell r="B51" t="str">
            <v>Egyéb működési célú kiadások</v>
          </cell>
        </row>
        <row r="52">
          <cell r="A52" t="str">
            <v>7</v>
          </cell>
          <cell r="B52" t="str">
            <v>Felhalmozási költségvetés kiadásai (8+…+10)</v>
          </cell>
        </row>
        <row r="53">
          <cell r="A53" t="str">
            <v>8</v>
          </cell>
          <cell r="B53" t="str">
            <v>Beruházások</v>
          </cell>
        </row>
        <row r="54">
          <cell r="A54" t="str">
            <v>9</v>
          </cell>
          <cell r="B54" t="str">
            <v>Felújítások</v>
          </cell>
        </row>
        <row r="55">
          <cell r="A55" t="str">
            <v>10</v>
          </cell>
          <cell r="B55" t="str">
            <v>Egyéb felhalmozási célú kiadások</v>
          </cell>
        </row>
        <row r="56">
          <cell r="A56" t="str">
            <v>11</v>
          </cell>
          <cell r="B56" t="str">
            <v xml:space="preserve">   10-ből EU-s támogatásból megvalósuló programok, projektek kiadása</v>
          </cell>
        </row>
        <row r="57">
          <cell r="A57" t="str">
            <v>12</v>
          </cell>
          <cell r="B57" t="str">
            <v>Finanszírozási kiadások</v>
          </cell>
        </row>
        <row r="58">
          <cell r="A58" t="str">
            <v>13</v>
          </cell>
          <cell r="B58" t="str">
            <v>KIADÁSOK ÖSSZESEN: (7+12)</v>
          </cell>
        </row>
        <row r="60">
          <cell r="A60" t="str">
            <v>Éves tervezett létszám előirányzat (fő)</v>
          </cell>
          <cell r="B60">
            <v>0</v>
          </cell>
        </row>
        <row r="61">
          <cell r="A61" t="str">
            <v>Közfoglalkoztatottak létszáma (fő)</v>
          </cell>
          <cell r="B61">
            <v>0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002AD0-62CE-4B58-9793-50C8E35D8464}">
  <sheetPr>
    <tabColor rgb="FF92D050"/>
    <pageSetUpPr fitToPage="1"/>
  </sheetPr>
  <dimension ref="A1:L61"/>
  <sheetViews>
    <sheetView tabSelected="1" zoomScaleNormal="100" workbookViewId="0">
      <selection activeCell="F54" sqref="F54"/>
    </sheetView>
  </sheetViews>
  <sheetFormatPr defaultRowHeight="14.4" x14ac:dyDescent="0.3"/>
  <cols>
    <col min="1" max="1" width="6.5546875" style="80" customWidth="1"/>
    <col min="2" max="2" width="52" style="13" customWidth="1"/>
    <col min="3" max="3" width="14.21875" style="13" customWidth="1"/>
    <col min="4" max="4" width="13.5546875" style="13" customWidth="1"/>
    <col min="5" max="11" width="11.88671875" style="13" customWidth="1"/>
    <col min="12" max="12" width="13.5546875" style="13" customWidth="1"/>
    <col min="13" max="13" width="10.88671875" style="13" bestFit="1" customWidth="1"/>
    <col min="14" max="257" width="9.109375" style="13"/>
    <col min="258" max="258" width="6.5546875" style="13" customWidth="1"/>
    <col min="259" max="259" width="52" style="13" customWidth="1"/>
    <col min="260" max="260" width="13.5546875" style="13" customWidth="1"/>
    <col min="261" max="267" width="11.88671875" style="13" customWidth="1"/>
    <col min="268" max="268" width="13.5546875" style="13" customWidth="1"/>
    <col min="269" max="513" width="9.109375" style="13"/>
    <col min="514" max="514" width="6.5546875" style="13" customWidth="1"/>
    <col min="515" max="515" width="52" style="13" customWidth="1"/>
    <col min="516" max="516" width="13.5546875" style="13" customWidth="1"/>
    <col min="517" max="523" width="11.88671875" style="13" customWidth="1"/>
    <col min="524" max="524" width="13.5546875" style="13" customWidth="1"/>
    <col min="525" max="769" width="9.109375" style="13"/>
    <col min="770" max="770" width="6.5546875" style="13" customWidth="1"/>
    <col min="771" max="771" width="52" style="13" customWidth="1"/>
    <col min="772" max="772" width="13.5546875" style="13" customWidth="1"/>
    <col min="773" max="779" width="11.88671875" style="13" customWidth="1"/>
    <col min="780" max="780" width="13.5546875" style="13" customWidth="1"/>
    <col min="781" max="1025" width="9.109375" style="13"/>
    <col min="1026" max="1026" width="6.5546875" style="13" customWidth="1"/>
    <col min="1027" max="1027" width="52" style="13" customWidth="1"/>
    <col min="1028" max="1028" width="13.5546875" style="13" customWidth="1"/>
    <col min="1029" max="1035" width="11.88671875" style="13" customWidth="1"/>
    <col min="1036" max="1036" width="13.5546875" style="13" customWidth="1"/>
    <col min="1037" max="1281" width="9.109375" style="13"/>
    <col min="1282" max="1282" width="6.5546875" style="13" customWidth="1"/>
    <col min="1283" max="1283" width="52" style="13" customWidth="1"/>
    <col min="1284" max="1284" width="13.5546875" style="13" customWidth="1"/>
    <col min="1285" max="1291" width="11.88671875" style="13" customWidth="1"/>
    <col min="1292" max="1292" width="13.5546875" style="13" customWidth="1"/>
    <col min="1293" max="1537" width="9.109375" style="13"/>
    <col min="1538" max="1538" width="6.5546875" style="13" customWidth="1"/>
    <col min="1539" max="1539" width="52" style="13" customWidth="1"/>
    <col min="1540" max="1540" width="13.5546875" style="13" customWidth="1"/>
    <col min="1541" max="1547" width="11.88671875" style="13" customWidth="1"/>
    <col min="1548" max="1548" width="13.5546875" style="13" customWidth="1"/>
    <col min="1549" max="1793" width="9.109375" style="13"/>
    <col min="1794" max="1794" width="6.5546875" style="13" customWidth="1"/>
    <col min="1795" max="1795" width="52" style="13" customWidth="1"/>
    <col min="1796" max="1796" width="13.5546875" style="13" customWidth="1"/>
    <col min="1797" max="1803" width="11.88671875" style="13" customWidth="1"/>
    <col min="1804" max="1804" width="13.5546875" style="13" customWidth="1"/>
    <col min="1805" max="2049" width="9.109375" style="13"/>
    <col min="2050" max="2050" width="6.5546875" style="13" customWidth="1"/>
    <col min="2051" max="2051" width="52" style="13" customWidth="1"/>
    <col min="2052" max="2052" width="13.5546875" style="13" customWidth="1"/>
    <col min="2053" max="2059" width="11.88671875" style="13" customWidth="1"/>
    <col min="2060" max="2060" width="13.5546875" style="13" customWidth="1"/>
    <col min="2061" max="2305" width="9.109375" style="13"/>
    <col min="2306" max="2306" width="6.5546875" style="13" customWidth="1"/>
    <col min="2307" max="2307" width="52" style="13" customWidth="1"/>
    <col min="2308" max="2308" width="13.5546875" style="13" customWidth="1"/>
    <col min="2309" max="2315" width="11.88671875" style="13" customWidth="1"/>
    <col min="2316" max="2316" width="13.5546875" style="13" customWidth="1"/>
    <col min="2317" max="2561" width="9.109375" style="13"/>
    <col min="2562" max="2562" width="6.5546875" style="13" customWidth="1"/>
    <col min="2563" max="2563" width="52" style="13" customWidth="1"/>
    <col min="2564" max="2564" width="13.5546875" style="13" customWidth="1"/>
    <col min="2565" max="2571" width="11.88671875" style="13" customWidth="1"/>
    <col min="2572" max="2572" width="13.5546875" style="13" customWidth="1"/>
    <col min="2573" max="2817" width="9.109375" style="13"/>
    <col min="2818" max="2818" width="6.5546875" style="13" customWidth="1"/>
    <col min="2819" max="2819" width="52" style="13" customWidth="1"/>
    <col min="2820" max="2820" width="13.5546875" style="13" customWidth="1"/>
    <col min="2821" max="2827" width="11.88671875" style="13" customWidth="1"/>
    <col min="2828" max="2828" width="13.5546875" style="13" customWidth="1"/>
    <col min="2829" max="3073" width="9.109375" style="13"/>
    <col min="3074" max="3074" width="6.5546875" style="13" customWidth="1"/>
    <col min="3075" max="3075" width="52" style="13" customWidth="1"/>
    <col min="3076" max="3076" width="13.5546875" style="13" customWidth="1"/>
    <col min="3077" max="3083" width="11.88671875" style="13" customWidth="1"/>
    <col min="3084" max="3084" width="13.5546875" style="13" customWidth="1"/>
    <col min="3085" max="3329" width="9.109375" style="13"/>
    <col min="3330" max="3330" width="6.5546875" style="13" customWidth="1"/>
    <col min="3331" max="3331" width="52" style="13" customWidth="1"/>
    <col min="3332" max="3332" width="13.5546875" style="13" customWidth="1"/>
    <col min="3333" max="3339" width="11.88671875" style="13" customWidth="1"/>
    <col min="3340" max="3340" width="13.5546875" style="13" customWidth="1"/>
    <col min="3341" max="3585" width="9.109375" style="13"/>
    <col min="3586" max="3586" width="6.5546875" style="13" customWidth="1"/>
    <col min="3587" max="3587" width="52" style="13" customWidth="1"/>
    <col min="3588" max="3588" width="13.5546875" style="13" customWidth="1"/>
    <col min="3589" max="3595" width="11.88671875" style="13" customWidth="1"/>
    <col min="3596" max="3596" width="13.5546875" style="13" customWidth="1"/>
    <col min="3597" max="3841" width="9.109375" style="13"/>
    <col min="3842" max="3842" width="6.5546875" style="13" customWidth="1"/>
    <col min="3843" max="3843" width="52" style="13" customWidth="1"/>
    <col min="3844" max="3844" width="13.5546875" style="13" customWidth="1"/>
    <col min="3845" max="3851" width="11.88671875" style="13" customWidth="1"/>
    <col min="3852" max="3852" width="13.5546875" style="13" customWidth="1"/>
    <col min="3853" max="4097" width="9.109375" style="13"/>
    <col min="4098" max="4098" width="6.5546875" style="13" customWidth="1"/>
    <col min="4099" max="4099" width="52" style="13" customWidth="1"/>
    <col min="4100" max="4100" width="13.5546875" style="13" customWidth="1"/>
    <col min="4101" max="4107" width="11.88671875" style="13" customWidth="1"/>
    <col min="4108" max="4108" width="13.5546875" style="13" customWidth="1"/>
    <col min="4109" max="4353" width="9.109375" style="13"/>
    <col min="4354" max="4354" width="6.5546875" style="13" customWidth="1"/>
    <col min="4355" max="4355" width="52" style="13" customWidth="1"/>
    <col min="4356" max="4356" width="13.5546875" style="13" customWidth="1"/>
    <col min="4357" max="4363" width="11.88671875" style="13" customWidth="1"/>
    <col min="4364" max="4364" width="13.5546875" style="13" customWidth="1"/>
    <col min="4365" max="4609" width="9.109375" style="13"/>
    <col min="4610" max="4610" width="6.5546875" style="13" customWidth="1"/>
    <col min="4611" max="4611" width="52" style="13" customWidth="1"/>
    <col min="4612" max="4612" width="13.5546875" style="13" customWidth="1"/>
    <col min="4613" max="4619" width="11.88671875" style="13" customWidth="1"/>
    <col min="4620" max="4620" width="13.5546875" style="13" customWidth="1"/>
    <col min="4621" max="4865" width="9.109375" style="13"/>
    <col min="4866" max="4866" width="6.5546875" style="13" customWidth="1"/>
    <col min="4867" max="4867" width="52" style="13" customWidth="1"/>
    <col min="4868" max="4868" width="13.5546875" style="13" customWidth="1"/>
    <col min="4869" max="4875" width="11.88671875" style="13" customWidth="1"/>
    <col min="4876" max="4876" width="13.5546875" style="13" customWidth="1"/>
    <col min="4877" max="5121" width="9.109375" style="13"/>
    <col min="5122" max="5122" width="6.5546875" style="13" customWidth="1"/>
    <col min="5123" max="5123" width="52" style="13" customWidth="1"/>
    <col min="5124" max="5124" width="13.5546875" style="13" customWidth="1"/>
    <col min="5125" max="5131" width="11.88671875" style="13" customWidth="1"/>
    <col min="5132" max="5132" width="13.5546875" style="13" customWidth="1"/>
    <col min="5133" max="5377" width="9.109375" style="13"/>
    <col min="5378" max="5378" width="6.5546875" style="13" customWidth="1"/>
    <col min="5379" max="5379" width="52" style="13" customWidth="1"/>
    <col min="5380" max="5380" width="13.5546875" style="13" customWidth="1"/>
    <col min="5381" max="5387" width="11.88671875" style="13" customWidth="1"/>
    <col min="5388" max="5388" width="13.5546875" style="13" customWidth="1"/>
    <col min="5389" max="5633" width="9.109375" style="13"/>
    <col min="5634" max="5634" width="6.5546875" style="13" customWidth="1"/>
    <col min="5635" max="5635" width="52" style="13" customWidth="1"/>
    <col min="5636" max="5636" width="13.5546875" style="13" customWidth="1"/>
    <col min="5637" max="5643" width="11.88671875" style="13" customWidth="1"/>
    <col min="5644" max="5644" width="13.5546875" style="13" customWidth="1"/>
    <col min="5645" max="5889" width="9.109375" style="13"/>
    <col min="5890" max="5890" width="6.5546875" style="13" customWidth="1"/>
    <col min="5891" max="5891" width="52" style="13" customWidth="1"/>
    <col min="5892" max="5892" width="13.5546875" style="13" customWidth="1"/>
    <col min="5893" max="5899" width="11.88671875" style="13" customWidth="1"/>
    <col min="5900" max="5900" width="13.5546875" style="13" customWidth="1"/>
    <col min="5901" max="6145" width="9.109375" style="13"/>
    <col min="6146" max="6146" width="6.5546875" style="13" customWidth="1"/>
    <col min="6147" max="6147" width="52" style="13" customWidth="1"/>
    <col min="6148" max="6148" width="13.5546875" style="13" customWidth="1"/>
    <col min="6149" max="6155" width="11.88671875" style="13" customWidth="1"/>
    <col min="6156" max="6156" width="13.5546875" style="13" customWidth="1"/>
    <col min="6157" max="6401" width="9.109375" style="13"/>
    <col min="6402" max="6402" width="6.5546875" style="13" customWidth="1"/>
    <col min="6403" max="6403" width="52" style="13" customWidth="1"/>
    <col min="6404" max="6404" width="13.5546875" style="13" customWidth="1"/>
    <col min="6405" max="6411" width="11.88671875" style="13" customWidth="1"/>
    <col min="6412" max="6412" width="13.5546875" style="13" customWidth="1"/>
    <col min="6413" max="6657" width="9.109375" style="13"/>
    <col min="6658" max="6658" width="6.5546875" style="13" customWidth="1"/>
    <col min="6659" max="6659" width="52" style="13" customWidth="1"/>
    <col min="6660" max="6660" width="13.5546875" style="13" customWidth="1"/>
    <col min="6661" max="6667" width="11.88671875" style="13" customWidth="1"/>
    <col min="6668" max="6668" width="13.5546875" style="13" customWidth="1"/>
    <col min="6669" max="6913" width="9.109375" style="13"/>
    <col min="6914" max="6914" width="6.5546875" style="13" customWidth="1"/>
    <col min="6915" max="6915" width="52" style="13" customWidth="1"/>
    <col min="6916" max="6916" width="13.5546875" style="13" customWidth="1"/>
    <col min="6917" max="6923" width="11.88671875" style="13" customWidth="1"/>
    <col min="6924" max="6924" width="13.5546875" style="13" customWidth="1"/>
    <col min="6925" max="7169" width="9.109375" style="13"/>
    <col min="7170" max="7170" width="6.5546875" style="13" customWidth="1"/>
    <col min="7171" max="7171" width="52" style="13" customWidth="1"/>
    <col min="7172" max="7172" width="13.5546875" style="13" customWidth="1"/>
    <col min="7173" max="7179" width="11.88671875" style="13" customWidth="1"/>
    <col min="7180" max="7180" width="13.5546875" style="13" customWidth="1"/>
    <col min="7181" max="7425" width="9.109375" style="13"/>
    <col min="7426" max="7426" width="6.5546875" style="13" customWidth="1"/>
    <col min="7427" max="7427" width="52" style="13" customWidth="1"/>
    <col min="7428" max="7428" width="13.5546875" style="13" customWidth="1"/>
    <col min="7429" max="7435" width="11.88671875" style="13" customWidth="1"/>
    <col min="7436" max="7436" width="13.5546875" style="13" customWidth="1"/>
    <col min="7437" max="7681" width="9.109375" style="13"/>
    <col min="7682" max="7682" width="6.5546875" style="13" customWidth="1"/>
    <col min="7683" max="7683" width="52" style="13" customWidth="1"/>
    <col min="7684" max="7684" width="13.5546875" style="13" customWidth="1"/>
    <col min="7685" max="7691" width="11.88671875" style="13" customWidth="1"/>
    <col min="7692" max="7692" width="13.5546875" style="13" customWidth="1"/>
    <col min="7693" max="7937" width="9.109375" style="13"/>
    <col min="7938" max="7938" width="6.5546875" style="13" customWidth="1"/>
    <col min="7939" max="7939" width="52" style="13" customWidth="1"/>
    <col min="7940" max="7940" width="13.5546875" style="13" customWidth="1"/>
    <col min="7941" max="7947" width="11.88671875" style="13" customWidth="1"/>
    <col min="7948" max="7948" width="13.5546875" style="13" customWidth="1"/>
    <col min="7949" max="8193" width="9.109375" style="13"/>
    <col min="8194" max="8194" width="6.5546875" style="13" customWidth="1"/>
    <col min="8195" max="8195" width="52" style="13" customWidth="1"/>
    <col min="8196" max="8196" width="13.5546875" style="13" customWidth="1"/>
    <col min="8197" max="8203" width="11.88671875" style="13" customWidth="1"/>
    <col min="8204" max="8204" width="13.5546875" style="13" customWidth="1"/>
    <col min="8205" max="8449" width="9.109375" style="13"/>
    <col min="8450" max="8450" width="6.5546875" style="13" customWidth="1"/>
    <col min="8451" max="8451" width="52" style="13" customWidth="1"/>
    <col min="8452" max="8452" width="13.5546875" style="13" customWidth="1"/>
    <col min="8453" max="8459" width="11.88671875" style="13" customWidth="1"/>
    <col min="8460" max="8460" width="13.5546875" style="13" customWidth="1"/>
    <col min="8461" max="8705" width="9.109375" style="13"/>
    <col min="8706" max="8706" width="6.5546875" style="13" customWidth="1"/>
    <col min="8707" max="8707" width="52" style="13" customWidth="1"/>
    <col min="8708" max="8708" width="13.5546875" style="13" customWidth="1"/>
    <col min="8709" max="8715" width="11.88671875" style="13" customWidth="1"/>
    <col min="8716" max="8716" width="13.5546875" style="13" customWidth="1"/>
    <col min="8717" max="8961" width="9.109375" style="13"/>
    <col min="8962" max="8962" width="6.5546875" style="13" customWidth="1"/>
    <col min="8963" max="8963" width="52" style="13" customWidth="1"/>
    <col min="8964" max="8964" width="13.5546875" style="13" customWidth="1"/>
    <col min="8965" max="8971" width="11.88671875" style="13" customWidth="1"/>
    <col min="8972" max="8972" width="13.5546875" style="13" customWidth="1"/>
    <col min="8973" max="9217" width="9.109375" style="13"/>
    <col min="9218" max="9218" width="6.5546875" style="13" customWidth="1"/>
    <col min="9219" max="9219" width="52" style="13" customWidth="1"/>
    <col min="9220" max="9220" width="13.5546875" style="13" customWidth="1"/>
    <col min="9221" max="9227" width="11.88671875" style="13" customWidth="1"/>
    <col min="9228" max="9228" width="13.5546875" style="13" customWidth="1"/>
    <col min="9229" max="9473" width="9.109375" style="13"/>
    <col min="9474" max="9474" width="6.5546875" style="13" customWidth="1"/>
    <col min="9475" max="9475" width="52" style="13" customWidth="1"/>
    <col min="9476" max="9476" width="13.5546875" style="13" customWidth="1"/>
    <col min="9477" max="9483" width="11.88671875" style="13" customWidth="1"/>
    <col min="9484" max="9484" width="13.5546875" style="13" customWidth="1"/>
    <col min="9485" max="9729" width="9.109375" style="13"/>
    <col min="9730" max="9730" width="6.5546875" style="13" customWidth="1"/>
    <col min="9731" max="9731" width="52" style="13" customWidth="1"/>
    <col min="9732" max="9732" width="13.5546875" style="13" customWidth="1"/>
    <col min="9733" max="9739" width="11.88671875" style="13" customWidth="1"/>
    <col min="9740" max="9740" width="13.5546875" style="13" customWidth="1"/>
    <col min="9741" max="9985" width="9.109375" style="13"/>
    <col min="9986" max="9986" width="6.5546875" style="13" customWidth="1"/>
    <col min="9987" max="9987" width="52" style="13" customWidth="1"/>
    <col min="9988" max="9988" width="13.5546875" style="13" customWidth="1"/>
    <col min="9989" max="9995" width="11.88671875" style="13" customWidth="1"/>
    <col min="9996" max="9996" width="13.5546875" style="13" customWidth="1"/>
    <col min="9997" max="10241" width="9.109375" style="13"/>
    <col min="10242" max="10242" width="6.5546875" style="13" customWidth="1"/>
    <col min="10243" max="10243" width="52" style="13" customWidth="1"/>
    <col min="10244" max="10244" width="13.5546875" style="13" customWidth="1"/>
    <col min="10245" max="10251" width="11.88671875" style="13" customWidth="1"/>
    <col min="10252" max="10252" width="13.5546875" style="13" customWidth="1"/>
    <col min="10253" max="10497" width="9.109375" style="13"/>
    <col min="10498" max="10498" width="6.5546875" style="13" customWidth="1"/>
    <col min="10499" max="10499" width="52" style="13" customWidth="1"/>
    <col min="10500" max="10500" width="13.5546875" style="13" customWidth="1"/>
    <col min="10501" max="10507" width="11.88671875" style="13" customWidth="1"/>
    <col min="10508" max="10508" width="13.5546875" style="13" customWidth="1"/>
    <col min="10509" max="10753" width="9.109375" style="13"/>
    <col min="10754" max="10754" width="6.5546875" style="13" customWidth="1"/>
    <col min="10755" max="10755" width="52" style="13" customWidth="1"/>
    <col min="10756" max="10756" width="13.5546875" style="13" customWidth="1"/>
    <col min="10757" max="10763" width="11.88671875" style="13" customWidth="1"/>
    <col min="10764" max="10764" width="13.5546875" style="13" customWidth="1"/>
    <col min="10765" max="11009" width="9.109375" style="13"/>
    <col min="11010" max="11010" width="6.5546875" style="13" customWidth="1"/>
    <col min="11011" max="11011" width="52" style="13" customWidth="1"/>
    <col min="11012" max="11012" width="13.5546875" style="13" customWidth="1"/>
    <col min="11013" max="11019" width="11.88671875" style="13" customWidth="1"/>
    <col min="11020" max="11020" width="13.5546875" style="13" customWidth="1"/>
    <col min="11021" max="11265" width="9.109375" style="13"/>
    <col min="11266" max="11266" width="6.5546875" style="13" customWidth="1"/>
    <col min="11267" max="11267" width="52" style="13" customWidth="1"/>
    <col min="11268" max="11268" width="13.5546875" style="13" customWidth="1"/>
    <col min="11269" max="11275" width="11.88671875" style="13" customWidth="1"/>
    <col min="11276" max="11276" width="13.5546875" style="13" customWidth="1"/>
    <col min="11277" max="11521" width="9.109375" style="13"/>
    <col min="11522" max="11522" width="6.5546875" style="13" customWidth="1"/>
    <col min="11523" max="11523" width="52" style="13" customWidth="1"/>
    <col min="11524" max="11524" width="13.5546875" style="13" customWidth="1"/>
    <col min="11525" max="11531" width="11.88671875" style="13" customWidth="1"/>
    <col min="11532" max="11532" width="13.5546875" style="13" customWidth="1"/>
    <col min="11533" max="11777" width="9.109375" style="13"/>
    <col min="11778" max="11778" width="6.5546875" style="13" customWidth="1"/>
    <col min="11779" max="11779" width="52" style="13" customWidth="1"/>
    <col min="11780" max="11780" width="13.5546875" style="13" customWidth="1"/>
    <col min="11781" max="11787" width="11.88671875" style="13" customWidth="1"/>
    <col min="11788" max="11788" width="13.5546875" style="13" customWidth="1"/>
    <col min="11789" max="12033" width="9.109375" style="13"/>
    <col min="12034" max="12034" width="6.5546875" style="13" customWidth="1"/>
    <col min="12035" max="12035" width="52" style="13" customWidth="1"/>
    <col min="12036" max="12036" width="13.5546875" style="13" customWidth="1"/>
    <col min="12037" max="12043" width="11.88671875" style="13" customWidth="1"/>
    <col min="12044" max="12044" width="13.5546875" style="13" customWidth="1"/>
    <col min="12045" max="12289" width="9.109375" style="13"/>
    <col min="12290" max="12290" width="6.5546875" style="13" customWidth="1"/>
    <col min="12291" max="12291" width="52" style="13" customWidth="1"/>
    <col min="12292" max="12292" width="13.5546875" style="13" customWidth="1"/>
    <col min="12293" max="12299" width="11.88671875" style="13" customWidth="1"/>
    <col min="12300" max="12300" width="13.5546875" style="13" customWidth="1"/>
    <col min="12301" max="12545" width="9.109375" style="13"/>
    <col min="12546" max="12546" width="6.5546875" style="13" customWidth="1"/>
    <col min="12547" max="12547" width="52" style="13" customWidth="1"/>
    <col min="12548" max="12548" width="13.5546875" style="13" customWidth="1"/>
    <col min="12549" max="12555" width="11.88671875" style="13" customWidth="1"/>
    <col min="12556" max="12556" width="13.5546875" style="13" customWidth="1"/>
    <col min="12557" max="12801" width="9.109375" style="13"/>
    <col min="12802" max="12802" width="6.5546875" style="13" customWidth="1"/>
    <col min="12803" max="12803" width="52" style="13" customWidth="1"/>
    <col min="12804" max="12804" width="13.5546875" style="13" customWidth="1"/>
    <col min="12805" max="12811" width="11.88671875" style="13" customWidth="1"/>
    <col min="12812" max="12812" width="13.5546875" style="13" customWidth="1"/>
    <col min="12813" max="13057" width="9.109375" style="13"/>
    <col min="13058" max="13058" width="6.5546875" style="13" customWidth="1"/>
    <col min="13059" max="13059" width="52" style="13" customWidth="1"/>
    <col min="13060" max="13060" width="13.5546875" style="13" customWidth="1"/>
    <col min="13061" max="13067" width="11.88671875" style="13" customWidth="1"/>
    <col min="13068" max="13068" width="13.5546875" style="13" customWidth="1"/>
    <col min="13069" max="13313" width="9.109375" style="13"/>
    <col min="13314" max="13314" width="6.5546875" style="13" customWidth="1"/>
    <col min="13315" max="13315" width="52" style="13" customWidth="1"/>
    <col min="13316" max="13316" width="13.5546875" style="13" customWidth="1"/>
    <col min="13317" max="13323" width="11.88671875" style="13" customWidth="1"/>
    <col min="13324" max="13324" width="13.5546875" style="13" customWidth="1"/>
    <col min="13325" max="13569" width="9.109375" style="13"/>
    <col min="13570" max="13570" width="6.5546875" style="13" customWidth="1"/>
    <col min="13571" max="13571" width="52" style="13" customWidth="1"/>
    <col min="13572" max="13572" width="13.5546875" style="13" customWidth="1"/>
    <col min="13573" max="13579" width="11.88671875" style="13" customWidth="1"/>
    <col min="13580" max="13580" width="13.5546875" style="13" customWidth="1"/>
    <col min="13581" max="13825" width="9.109375" style="13"/>
    <col min="13826" max="13826" width="6.5546875" style="13" customWidth="1"/>
    <col min="13827" max="13827" width="52" style="13" customWidth="1"/>
    <col min="13828" max="13828" width="13.5546875" style="13" customWidth="1"/>
    <col min="13829" max="13835" width="11.88671875" style="13" customWidth="1"/>
    <col min="13836" max="13836" width="13.5546875" style="13" customWidth="1"/>
    <col min="13837" max="14081" width="9.109375" style="13"/>
    <col min="14082" max="14082" width="6.5546875" style="13" customWidth="1"/>
    <col min="14083" max="14083" width="52" style="13" customWidth="1"/>
    <col min="14084" max="14084" width="13.5546875" style="13" customWidth="1"/>
    <col min="14085" max="14091" width="11.88671875" style="13" customWidth="1"/>
    <col min="14092" max="14092" width="13.5546875" style="13" customWidth="1"/>
    <col min="14093" max="14337" width="9.109375" style="13"/>
    <col min="14338" max="14338" width="6.5546875" style="13" customWidth="1"/>
    <col min="14339" max="14339" width="52" style="13" customWidth="1"/>
    <col min="14340" max="14340" width="13.5546875" style="13" customWidth="1"/>
    <col min="14341" max="14347" width="11.88671875" style="13" customWidth="1"/>
    <col min="14348" max="14348" width="13.5546875" style="13" customWidth="1"/>
    <col min="14349" max="14593" width="9.109375" style="13"/>
    <col min="14594" max="14594" width="6.5546875" style="13" customWidth="1"/>
    <col min="14595" max="14595" width="52" style="13" customWidth="1"/>
    <col min="14596" max="14596" width="13.5546875" style="13" customWidth="1"/>
    <col min="14597" max="14603" width="11.88671875" style="13" customWidth="1"/>
    <col min="14604" max="14604" width="13.5546875" style="13" customWidth="1"/>
    <col min="14605" max="14849" width="9.109375" style="13"/>
    <col min="14850" max="14850" width="6.5546875" style="13" customWidth="1"/>
    <col min="14851" max="14851" width="52" style="13" customWidth="1"/>
    <col min="14852" max="14852" width="13.5546875" style="13" customWidth="1"/>
    <col min="14853" max="14859" width="11.88671875" style="13" customWidth="1"/>
    <col min="14860" max="14860" width="13.5546875" style="13" customWidth="1"/>
    <col min="14861" max="15105" width="9.109375" style="13"/>
    <col min="15106" max="15106" width="6.5546875" style="13" customWidth="1"/>
    <col min="15107" max="15107" width="52" style="13" customWidth="1"/>
    <col min="15108" max="15108" width="13.5546875" style="13" customWidth="1"/>
    <col min="15109" max="15115" width="11.88671875" style="13" customWidth="1"/>
    <col min="15116" max="15116" width="13.5546875" style="13" customWidth="1"/>
    <col min="15117" max="15361" width="9.109375" style="13"/>
    <col min="15362" max="15362" width="6.5546875" style="13" customWidth="1"/>
    <col min="15363" max="15363" width="52" style="13" customWidth="1"/>
    <col min="15364" max="15364" width="13.5546875" style="13" customWidth="1"/>
    <col min="15365" max="15371" width="11.88671875" style="13" customWidth="1"/>
    <col min="15372" max="15372" width="13.5546875" style="13" customWidth="1"/>
    <col min="15373" max="15617" width="9.109375" style="13"/>
    <col min="15618" max="15618" width="6.5546875" style="13" customWidth="1"/>
    <col min="15619" max="15619" width="52" style="13" customWidth="1"/>
    <col min="15620" max="15620" width="13.5546875" style="13" customWidth="1"/>
    <col min="15621" max="15627" width="11.88671875" style="13" customWidth="1"/>
    <col min="15628" max="15628" width="13.5546875" style="13" customWidth="1"/>
    <col min="15629" max="15873" width="9.109375" style="13"/>
    <col min="15874" max="15874" width="6.5546875" style="13" customWidth="1"/>
    <col min="15875" max="15875" width="52" style="13" customWidth="1"/>
    <col min="15876" max="15876" width="13.5546875" style="13" customWidth="1"/>
    <col min="15877" max="15883" width="11.88671875" style="13" customWidth="1"/>
    <col min="15884" max="15884" width="13.5546875" style="13" customWidth="1"/>
    <col min="15885" max="16129" width="9.109375" style="13"/>
    <col min="16130" max="16130" width="6.5546875" style="13" customWidth="1"/>
    <col min="16131" max="16131" width="52" style="13" customWidth="1"/>
    <col min="16132" max="16132" width="13.5546875" style="13" customWidth="1"/>
    <col min="16133" max="16139" width="11.88671875" style="13" customWidth="1"/>
    <col min="16140" max="16140" width="13.5546875" style="13" customWidth="1"/>
    <col min="16141" max="16384" width="9.109375" style="13"/>
  </cols>
  <sheetData>
    <row r="1" spans="1:12" s="4" customFormat="1" ht="20.25" customHeight="1" thickBot="1" x14ac:dyDescent="0.3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3" t="s">
        <v>108</v>
      </c>
    </row>
    <row r="2" spans="1:12" s="6" customFormat="1" ht="15.6" x14ac:dyDescent="0.3">
      <c r="A2" s="149" t="str">
        <f>[1]RM_ALAPADATOK!A11</f>
        <v>Biharkeresztesi Közös Önkormányzati Hivatal</v>
      </c>
      <c r="B2" s="150"/>
      <c r="C2" s="150"/>
      <c r="D2" s="150"/>
      <c r="E2" s="150"/>
      <c r="F2" s="150"/>
      <c r="G2" s="150"/>
      <c r="H2" s="150"/>
      <c r="I2" s="150"/>
      <c r="J2" s="150"/>
      <c r="K2" s="151"/>
      <c r="L2" s="5" t="s">
        <v>0</v>
      </c>
    </row>
    <row r="3" spans="1:12" s="6" customFormat="1" ht="23.1" customHeight="1" thickBot="1" x14ac:dyDescent="0.35">
      <c r="A3" s="152" t="s">
        <v>1</v>
      </c>
      <c r="B3" s="153"/>
      <c r="C3" s="153"/>
      <c r="D3" s="153"/>
      <c r="E3" s="153"/>
      <c r="F3" s="153"/>
      <c r="G3" s="153"/>
      <c r="H3" s="153"/>
      <c r="I3" s="153"/>
      <c r="J3" s="153"/>
      <c r="K3" s="154"/>
      <c r="L3" s="7" t="s">
        <v>2</v>
      </c>
    </row>
    <row r="4" spans="1:12" s="6" customFormat="1" ht="12.9" customHeight="1" thickBot="1" x14ac:dyDescent="0.35">
      <c r="A4" s="8"/>
      <c r="B4" s="9"/>
      <c r="C4" s="9"/>
      <c r="D4" s="10"/>
      <c r="E4" s="10"/>
      <c r="F4" s="10"/>
      <c r="G4" s="10"/>
      <c r="H4" s="10"/>
      <c r="I4" s="10"/>
      <c r="J4" s="10"/>
      <c r="K4" s="10"/>
      <c r="L4" s="11" t="s">
        <v>3</v>
      </c>
    </row>
    <row r="5" spans="1:12" s="12" customFormat="1" ht="14.1" customHeight="1" x14ac:dyDescent="0.3">
      <c r="A5" s="155" t="s">
        <v>4</v>
      </c>
      <c r="B5" s="137" t="s">
        <v>5</v>
      </c>
      <c r="C5" s="137" t="s">
        <v>112</v>
      </c>
      <c r="D5" s="137" t="s">
        <v>6</v>
      </c>
      <c r="E5" s="137" t="s">
        <v>113</v>
      </c>
      <c r="F5" s="137" t="s">
        <v>114</v>
      </c>
      <c r="G5" s="137" t="str">
        <f>CONCATENATE('[1]RM_9.1.sz.mell'!F5)</f>
        <v xml:space="preserve">… . sz. módosítás </v>
      </c>
      <c r="H5" s="137" t="str">
        <f>CONCATENATE('[1]RM_9.1.sz.mell'!G5)</f>
        <v xml:space="preserve">… . sz. módosítás </v>
      </c>
      <c r="I5" s="137" t="str">
        <f>CONCATENATE('[1]RM_9.1.sz.mell'!H5)</f>
        <v xml:space="preserve">… . sz. módosítás </v>
      </c>
      <c r="J5" s="137" t="str">
        <f>CONCATENATE('[1]RM_9.1.sz.mell'!I5)</f>
        <v xml:space="preserve">… . sz. módosítás </v>
      </c>
      <c r="K5" s="137" t="s">
        <v>7</v>
      </c>
      <c r="L5" s="140" t="s">
        <v>115</v>
      </c>
    </row>
    <row r="6" spans="1:12" ht="12.75" customHeight="1" x14ac:dyDescent="0.3">
      <c r="A6" s="156"/>
      <c r="B6" s="158"/>
      <c r="C6" s="160"/>
      <c r="D6" s="138"/>
      <c r="E6" s="138"/>
      <c r="F6" s="138"/>
      <c r="G6" s="138"/>
      <c r="H6" s="138"/>
      <c r="I6" s="138"/>
      <c r="J6" s="138"/>
      <c r="K6" s="138"/>
      <c r="L6" s="141"/>
    </row>
    <row r="7" spans="1:12" s="14" customFormat="1" ht="9.9" customHeight="1" thickBot="1" x14ac:dyDescent="0.35">
      <c r="A7" s="157"/>
      <c r="B7" s="159"/>
      <c r="C7" s="161"/>
      <c r="D7" s="139"/>
      <c r="E7" s="139"/>
      <c r="F7" s="139"/>
      <c r="G7" s="139"/>
      <c r="H7" s="139"/>
      <c r="I7" s="139"/>
      <c r="J7" s="139"/>
      <c r="K7" s="139"/>
      <c r="L7" s="142"/>
    </row>
    <row r="8" spans="1:12" s="19" customFormat="1" ht="10.5" customHeight="1" thickBot="1" x14ac:dyDescent="0.35">
      <c r="A8" s="15" t="s">
        <v>8</v>
      </c>
      <c r="B8" s="16" t="s">
        <v>9</v>
      </c>
      <c r="C8" s="16"/>
      <c r="D8" s="16" t="s">
        <v>10</v>
      </c>
      <c r="E8" s="16" t="s">
        <v>11</v>
      </c>
      <c r="F8" s="16" t="s">
        <v>12</v>
      </c>
      <c r="G8" s="16" t="s">
        <v>13</v>
      </c>
      <c r="H8" s="16" t="s">
        <v>14</v>
      </c>
      <c r="I8" s="16" t="s">
        <v>15</v>
      </c>
      <c r="J8" s="16" t="s">
        <v>16</v>
      </c>
      <c r="K8" s="17" t="s">
        <v>17</v>
      </c>
      <c r="L8" s="18" t="s">
        <v>18</v>
      </c>
    </row>
    <row r="9" spans="1:12" s="19" customFormat="1" ht="10.5" customHeight="1" thickBot="1" x14ac:dyDescent="0.35">
      <c r="A9" s="143" t="s">
        <v>19</v>
      </c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5"/>
    </row>
    <row r="10" spans="1:12" s="23" customFormat="1" ht="12" customHeight="1" thickBot="1" x14ac:dyDescent="0.35">
      <c r="A10" s="20">
        <v>1</v>
      </c>
      <c r="B10" s="21" t="s">
        <v>20</v>
      </c>
      <c r="C10" s="22">
        <f>SUM(C11:C21)</f>
        <v>2759683</v>
      </c>
      <c r="D10" s="22">
        <f>SUM(D11:D21)</f>
        <v>2933323</v>
      </c>
      <c r="E10" s="22">
        <f t="shared" ref="E10:L10" si="0">SUM(E11:E21)</f>
        <v>745000</v>
      </c>
      <c r="F10" s="22">
        <f t="shared" si="0"/>
        <v>2614163</v>
      </c>
      <c r="G10" s="22">
        <f t="shared" si="0"/>
        <v>0</v>
      </c>
      <c r="H10" s="22">
        <f t="shared" si="0"/>
        <v>0</v>
      </c>
      <c r="I10" s="22">
        <f t="shared" si="0"/>
        <v>0</v>
      </c>
      <c r="J10" s="22">
        <f t="shared" si="0"/>
        <v>0</v>
      </c>
      <c r="K10" s="22">
        <f t="shared" si="0"/>
        <v>3359163</v>
      </c>
      <c r="L10" s="22">
        <f t="shared" si="0"/>
        <v>6292486</v>
      </c>
    </row>
    <row r="11" spans="1:12" s="23" customFormat="1" ht="12" customHeight="1" x14ac:dyDescent="0.3">
      <c r="A11" s="24" t="s">
        <v>21</v>
      </c>
      <c r="B11" s="25" t="s">
        <v>22</v>
      </c>
      <c r="C11" s="108"/>
      <c r="D11" s="26"/>
      <c r="E11" s="27"/>
      <c r="F11" s="27"/>
      <c r="G11" s="27"/>
      <c r="H11" s="27"/>
      <c r="I11" s="27"/>
      <c r="J11" s="27"/>
      <c r="K11" s="28">
        <f>E11+F11+G11+H11+I11+J11</f>
        <v>0</v>
      </c>
      <c r="L11" s="29">
        <f>D11+K11</f>
        <v>0</v>
      </c>
    </row>
    <row r="12" spans="1:12" s="23" customFormat="1" ht="12" customHeight="1" x14ac:dyDescent="0.3">
      <c r="A12" s="24" t="s">
        <v>23</v>
      </c>
      <c r="B12" s="30" t="s">
        <v>24</v>
      </c>
      <c r="C12" s="109">
        <v>24772</v>
      </c>
      <c r="D12" s="31"/>
      <c r="E12" s="32"/>
      <c r="F12" s="32"/>
      <c r="G12" s="32"/>
      <c r="H12" s="32"/>
      <c r="I12" s="32"/>
      <c r="J12" s="32"/>
      <c r="K12" s="33">
        <f t="shared" ref="K12:K21" si="1">E12+F12+G12+H12+I12+J12</f>
        <v>0</v>
      </c>
      <c r="L12" s="29">
        <f t="shared" ref="L12:L21" si="2">D12+K12</f>
        <v>0</v>
      </c>
    </row>
    <row r="13" spans="1:12" s="23" customFormat="1" ht="12" customHeight="1" x14ac:dyDescent="0.3">
      <c r="A13" s="24" t="s">
        <v>25</v>
      </c>
      <c r="B13" s="30" t="s">
        <v>26</v>
      </c>
      <c r="C13" s="109">
        <v>2178820</v>
      </c>
      <c r="D13" s="31">
        <v>2443640</v>
      </c>
      <c r="E13" s="32">
        <v>500000</v>
      </c>
      <c r="F13" s="32">
        <v>1850000</v>
      </c>
      <c r="G13" s="32"/>
      <c r="H13" s="32"/>
      <c r="I13" s="32"/>
      <c r="J13" s="32"/>
      <c r="K13" s="33">
        <f t="shared" si="1"/>
        <v>2350000</v>
      </c>
      <c r="L13" s="29">
        <f t="shared" si="2"/>
        <v>4793640</v>
      </c>
    </row>
    <row r="14" spans="1:12" s="23" customFormat="1" ht="12" customHeight="1" x14ac:dyDescent="0.3">
      <c r="A14" s="24" t="s">
        <v>27</v>
      </c>
      <c r="B14" s="30" t="s">
        <v>28</v>
      </c>
      <c r="C14" s="109"/>
      <c r="D14" s="31"/>
      <c r="E14" s="32"/>
      <c r="F14" s="32"/>
      <c r="G14" s="32"/>
      <c r="H14" s="32"/>
      <c r="I14" s="32"/>
      <c r="J14" s="32"/>
      <c r="K14" s="33">
        <f t="shared" si="1"/>
        <v>0</v>
      </c>
      <c r="L14" s="29">
        <f t="shared" si="2"/>
        <v>0</v>
      </c>
    </row>
    <row r="15" spans="1:12" s="23" customFormat="1" ht="12" customHeight="1" x14ac:dyDescent="0.3">
      <c r="A15" s="24" t="s">
        <v>29</v>
      </c>
      <c r="B15" s="30" t="s">
        <v>30</v>
      </c>
      <c r="C15" s="109"/>
      <c r="D15" s="31"/>
      <c r="E15" s="32"/>
      <c r="F15" s="32"/>
      <c r="G15" s="32"/>
      <c r="H15" s="32"/>
      <c r="I15" s="32"/>
      <c r="J15" s="32"/>
      <c r="K15" s="33">
        <f t="shared" si="1"/>
        <v>0</v>
      </c>
      <c r="L15" s="29">
        <f t="shared" si="2"/>
        <v>0</v>
      </c>
    </row>
    <row r="16" spans="1:12" s="23" customFormat="1" ht="12" customHeight="1" x14ac:dyDescent="0.3">
      <c r="A16" s="24" t="s">
        <v>31</v>
      </c>
      <c r="B16" s="30" t="s">
        <v>32</v>
      </c>
      <c r="C16" s="109">
        <v>507362</v>
      </c>
      <c r="D16" s="31">
        <v>489683</v>
      </c>
      <c r="E16" s="32">
        <v>135000</v>
      </c>
      <c r="F16" s="32">
        <v>702163</v>
      </c>
      <c r="G16" s="32"/>
      <c r="H16" s="32"/>
      <c r="I16" s="32"/>
      <c r="J16" s="32"/>
      <c r="K16" s="33">
        <f t="shared" si="1"/>
        <v>837163</v>
      </c>
      <c r="L16" s="29">
        <f t="shared" si="2"/>
        <v>1326846</v>
      </c>
    </row>
    <row r="17" spans="1:12" s="23" customFormat="1" ht="12" customHeight="1" x14ac:dyDescent="0.3">
      <c r="A17" s="24" t="s">
        <v>33</v>
      </c>
      <c r="B17" s="34" t="s">
        <v>34</v>
      </c>
      <c r="C17" s="110"/>
      <c r="D17" s="31"/>
      <c r="E17" s="32"/>
      <c r="F17" s="32"/>
      <c r="G17" s="32"/>
      <c r="H17" s="32"/>
      <c r="I17" s="32"/>
      <c r="J17" s="32"/>
      <c r="K17" s="33">
        <f t="shared" si="1"/>
        <v>0</v>
      </c>
      <c r="L17" s="29">
        <f t="shared" si="2"/>
        <v>0</v>
      </c>
    </row>
    <row r="18" spans="1:12" s="23" customFormat="1" ht="12" customHeight="1" x14ac:dyDescent="0.3">
      <c r="A18" s="24" t="s">
        <v>35</v>
      </c>
      <c r="B18" s="30" t="s">
        <v>36</v>
      </c>
      <c r="C18" s="109"/>
      <c r="D18" s="31"/>
      <c r="E18" s="32">
        <v>10000</v>
      </c>
      <c r="F18" s="32">
        <v>12000</v>
      </c>
      <c r="G18" s="32"/>
      <c r="H18" s="32"/>
      <c r="I18" s="32"/>
      <c r="J18" s="32"/>
      <c r="K18" s="33">
        <f t="shared" si="1"/>
        <v>22000</v>
      </c>
      <c r="L18" s="29">
        <f t="shared" si="2"/>
        <v>22000</v>
      </c>
    </row>
    <row r="19" spans="1:12" s="35" customFormat="1" ht="12" customHeight="1" x14ac:dyDescent="0.3">
      <c r="A19" s="24" t="s">
        <v>37</v>
      </c>
      <c r="B19" s="30" t="s">
        <v>38</v>
      </c>
      <c r="C19" s="109"/>
      <c r="D19" s="31"/>
      <c r="E19" s="32"/>
      <c r="F19" s="32"/>
      <c r="G19" s="32"/>
      <c r="H19" s="32"/>
      <c r="I19" s="32"/>
      <c r="J19" s="32"/>
      <c r="K19" s="33">
        <f t="shared" si="1"/>
        <v>0</v>
      </c>
      <c r="L19" s="29">
        <f t="shared" si="2"/>
        <v>0</v>
      </c>
    </row>
    <row r="20" spans="1:12" s="35" customFormat="1" ht="12" customHeight="1" x14ac:dyDescent="0.3">
      <c r="A20" s="24" t="s">
        <v>39</v>
      </c>
      <c r="B20" s="30" t="s">
        <v>40</v>
      </c>
      <c r="C20" s="109"/>
      <c r="D20" s="31"/>
      <c r="E20" s="32"/>
      <c r="F20" s="32"/>
      <c r="G20" s="32"/>
      <c r="H20" s="32"/>
      <c r="I20" s="32"/>
      <c r="J20" s="32"/>
      <c r="K20" s="33">
        <f t="shared" si="1"/>
        <v>0</v>
      </c>
      <c r="L20" s="29">
        <f t="shared" si="2"/>
        <v>0</v>
      </c>
    </row>
    <row r="21" spans="1:12" s="35" customFormat="1" ht="12" customHeight="1" thickBot="1" x14ac:dyDescent="0.35">
      <c r="A21" s="36" t="s">
        <v>41</v>
      </c>
      <c r="B21" s="34" t="s">
        <v>42</v>
      </c>
      <c r="C21" s="110">
        <v>48729</v>
      </c>
      <c r="D21" s="37"/>
      <c r="E21" s="38">
        <v>100000</v>
      </c>
      <c r="F21" s="38">
        <v>50000</v>
      </c>
      <c r="G21" s="38"/>
      <c r="H21" s="38"/>
      <c r="I21" s="38"/>
      <c r="J21" s="38"/>
      <c r="K21" s="39">
        <f t="shared" si="1"/>
        <v>150000</v>
      </c>
      <c r="L21" s="29">
        <f t="shared" si="2"/>
        <v>150000</v>
      </c>
    </row>
    <row r="22" spans="1:12" s="23" customFormat="1" ht="12" customHeight="1" thickBot="1" x14ac:dyDescent="0.35">
      <c r="A22" s="40" t="s">
        <v>43</v>
      </c>
      <c r="B22" s="21" t="s">
        <v>44</v>
      </c>
      <c r="C22" s="22">
        <f>SUM(C23:C25)</f>
        <v>19067501</v>
      </c>
      <c r="D22" s="22">
        <f>SUM(D23:D25)</f>
        <v>13384123</v>
      </c>
      <c r="E22" s="22">
        <f t="shared" ref="E22:K22" si="3">SUM(E23:E25)</f>
        <v>0</v>
      </c>
      <c r="F22" s="22">
        <f t="shared" si="3"/>
        <v>0</v>
      </c>
      <c r="G22" s="22">
        <f t="shared" si="3"/>
        <v>0</v>
      </c>
      <c r="H22" s="22">
        <f t="shared" si="3"/>
        <v>0</v>
      </c>
      <c r="I22" s="22">
        <f t="shared" si="3"/>
        <v>0</v>
      </c>
      <c r="J22" s="22">
        <f t="shared" si="3"/>
        <v>0</v>
      </c>
      <c r="K22" s="22">
        <f t="shared" si="3"/>
        <v>0</v>
      </c>
      <c r="L22" s="41">
        <f>SUM(L23:L25)</f>
        <v>13384123</v>
      </c>
    </row>
    <row r="23" spans="1:12" s="35" customFormat="1" ht="12" customHeight="1" x14ac:dyDescent="0.3">
      <c r="A23" s="24" t="s">
        <v>45</v>
      </c>
      <c r="B23" s="42" t="s">
        <v>46</v>
      </c>
      <c r="C23" s="112"/>
      <c r="D23" s="43"/>
      <c r="E23" s="44"/>
      <c r="F23" s="44"/>
      <c r="G23" s="44"/>
      <c r="H23" s="44"/>
      <c r="I23" s="44"/>
      <c r="J23" s="44"/>
      <c r="K23" s="45">
        <f>E23+F23+G23+H23+I23+J23</f>
        <v>0</v>
      </c>
      <c r="L23" s="29">
        <f>D23+K23</f>
        <v>0</v>
      </c>
    </row>
    <row r="24" spans="1:12" s="35" customFormat="1" ht="12" customHeight="1" x14ac:dyDescent="0.3">
      <c r="A24" s="24" t="s">
        <v>47</v>
      </c>
      <c r="B24" s="42" t="s">
        <v>48</v>
      </c>
      <c r="C24" s="112"/>
      <c r="D24" s="31"/>
      <c r="E24" s="32"/>
      <c r="F24" s="32"/>
      <c r="G24" s="32"/>
      <c r="H24" s="32"/>
      <c r="I24" s="32"/>
      <c r="J24" s="32"/>
      <c r="K24" s="33">
        <f>E24+F24+G24+H24+I24+J24</f>
        <v>0</v>
      </c>
      <c r="L24" s="46">
        <f>D24+K24</f>
        <v>0</v>
      </c>
    </row>
    <row r="25" spans="1:12" s="35" customFormat="1" ht="12" customHeight="1" x14ac:dyDescent="0.3">
      <c r="A25" s="24" t="s">
        <v>49</v>
      </c>
      <c r="B25" s="42" t="s">
        <v>50</v>
      </c>
      <c r="C25" s="112">
        <v>19067501</v>
      </c>
      <c r="D25" s="31">
        <v>13384123</v>
      </c>
      <c r="E25" s="32"/>
      <c r="F25" s="32"/>
      <c r="G25" s="32"/>
      <c r="H25" s="32"/>
      <c r="I25" s="32"/>
      <c r="J25" s="32"/>
      <c r="K25" s="33">
        <f>E25+F25+G25+H25+I25+J25</f>
        <v>0</v>
      </c>
      <c r="L25" s="46">
        <f>D25+K25</f>
        <v>13384123</v>
      </c>
    </row>
    <row r="26" spans="1:12" s="35" customFormat="1" ht="12" customHeight="1" thickBot="1" x14ac:dyDescent="0.35">
      <c r="A26" s="36" t="s">
        <v>51</v>
      </c>
      <c r="B26" s="47" t="s">
        <v>52</v>
      </c>
      <c r="C26" s="113"/>
      <c r="D26" s="37"/>
      <c r="E26" s="38"/>
      <c r="F26" s="38"/>
      <c r="G26" s="38"/>
      <c r="H26" s="38"/>
      <c r="I26" s="38"/>
      <c r="J26" s="38"/>
      <c r="K26" s="48">
        <f>E26+F26+G26+H26+I26+J26</f>
        <v>0</v>
      </c>
      <c r="L26" s="49">
        <f>D26+K26</f>
        <v>0</v>
      </c>
    </row>
    <row r="27" spans="1:12" s="35" customFormat="1" ht="12" customHeight="1" thickBot="1" x14ac:dyDescent="0.35">
      <c r="A27" s="40" t="s">
        <v>53</v>
      </c>
      <c r="B27" s="50" t="s">
        <v>54</v>
      </c>
      <c r="C27" s="114">
        <v>174488</v>
      </c>
      <c r="D27" s="51">
        <v>150000</v>
      </c>
      <c r="E27" s="58">
        <v>150000</v>
      </c>
      <c r="F27" s="58">
        <v>150000</v>
      </c>
      <c r="G27" s="52"/>
      <c r="H27" s="52"/>
      <c r="I27" s="52"/>
      <c r="J27" s="52"/>
      <c r="K27" s="101">
        <f>E27+F27+G27+H27+I27+J27</f>
        <v>300000</v>
      </c>
      <c r="L27" s="59">
        <f>D27+K27</f>
        <v>450000</v>
      </c>
    </row>
    <row r="28" spans="1:12" s="35" customFormat="1" thickBot="1" x14ac:dyDescent="0.35">
      <c r="A28" s="40" t="s">
        <v>55</v>
      </c>
      <c r="B28" s="50" t="s">
        <v>56</v>
      </c>
      <c r="C28" s="114"/>
      <c r="D28" s="22">
        <f>+D29+D30+D31</f>
        <v>0</v>
      </c>
      <c r="E28" s="22">
        <f t="shared" ref="E28:K28" si="4">+E29+E30+E31</f>
        <v>0</v>
      </c>
      <c r="F28" s="22">
        <f t="shared" si="4"/>
        <v>0</v>
      </c>
      <c r="G28" s="22">
        <f t="shared" si="4"/>
        <v>0</v>
      </c>
      <c r="H28" s="22">
        <f t="shared" si="4"/>
        <v>0</v>
      </c>
      <c r="I28" s="22">
        <f t="shared" si="4"/>
        <v>0</v>
      </c>
      <c r="J28" s="22">
        <f t="shared" si="4"/>
        <v>0</v>
      </c>
      <c r="K28" s="22">
        <f t="shared" si="4"/>
        <v>0</v>
      </c>
      <c r="L28" s="41">
        <f>+L29+L30+L31</f>
        <v>0</v>
      </c>
    </row>
    <row r="29" spans="1:12" s="35" customFormat="1" ht="12" customHeight="1" x14ac:dyDescent="0.3">
      <c r="A29" s="24" t="s">
        <v>57</v>
      </c>
      <c r="B29" s="53" t="s">
        <v>58</v>
      </c>
      <c r="C29" s="115"/>
      <c r="D29" s="44"/>
      <c r="E29" s="44"/>
      <c r="F29" s="44"/>
      <c r="G29" s="44"/>
      <c r="H29" s="44"/>
      <c r="I29" s="44"/>
      <c r="J29" s="44"/>
      <c r="K29" s="45">
        <f>E29+F29+G29+H29+I29+J29</f>
        <v>0</v>
      </c>
      <c r="L29" s="29">
        <f>D29+K29</f>
        <v>0</v>
      </c>
    </row>
    <row r="30" spans="1:12" s="35" customFormat="1" ht="12" customHeight="1" x14ac:dyDescent="0.3">
      <c r="A30" s="24" t="s">
        <v>59</v>
      </c>
      <c r="B30" s="53" t="s">
        <v>60</v>
      </c>
      <c r="C30" s="115"/>
      <c r="D30" s="32"/>
      <c r="E30" s="32"/>
      <c r="F30" s="32"/>
      <c r="G30" s="32"/>
      <c r="H30" s="32"/>
      <c r="I30" s="32"/>
      <c r="J30" s="32"/>
      <c r="K30" s="45">
        <f>E30+F30+G30+H30+I30+J30</f>
        <v>0</v>
      </c>
      <c r="L30" s="29">
        <f>D30+K30</f>
        <v>0</v>
      </c>
    </row>
    <row r="31" spans="1:12" s="35" customFormat="1" ht="12" customHeight="1" x14ac:dyDescent="0.3">
      <c r="A31" s="24" t="s">
        <v>61</v>
      </c>
      <c r="B31" s="54" t="s">
        <v>62</v>
      </c>
      <c r="C31" s="116"/>
      <c r="D31" s="32"/>
      <c r="E31" s="32"/>
      <c r="F31" s="32"/>
      <c r="G31" s="32"/>
      <c r="H31" s="32"/>
      <c r="I31" s="32"/>
      <c r="J31" s="32"/>
      <c r="K31" s="45">
        <f>E31+F31+G31+H31+I31+J31</f>
        <v>0</v>
      </c>
      <c r="L31" s="29">
        <f>D31+K31</f>
        <v>0</v>
      </c>
    </row>
    <row r="32" spans="1:12" s="35" customFormat="1" ht="12" customHeight="1" thickBot="1" x14ac:dyDescent="0.35">
      <c r="A32" s="36" t="s">
        <v>63</v>
      </c>
      <c r="B32" s="55" t="s">
        <v>64</v>
      </c>
      <c r="C32" s="117"/>
      <c r="D32" s="38"/>
      <c r="E32" s="38"/>
      <c r="F32" s="38"/>
      <c r="G32" s="38"/>
      <c r="H32" s="38"/>
      <c r="I32" s="38"/>
      <c r="J32" s="38"/>
      <c r="K32" s="45">
        <f>E32+F32+G32+H32+I32+J32</f>
        <v>0</v>
      </c>
      <c r="L32" s="29">
        <f>D32+K32</f>
        <v>0</v>
      </c>
    </row>
    <row r="33" spans="1:12" s="35" customFormat="1" ht="12" customHeight="1" thickBot="1" x14ac:dyDescent="0.35">
      <c r="A33" s="40" t="s">
        <v>65</v>
      </c>
      <c r="B33" s="50" t="s">
        <v>66</v>
      </c>
      <c r="C33" s="114"/>
      <c r="D33" s="22">
        <f>+D34+D35+D36</f>
        <v>0</v>
      </c>
      <c r="E33" s="22">
        <f t="shared" ref="E33:J33" si="5">+E34+E35+E36</f>
        <v>50000</v>
      </c>
      <c r="F33" s="22">
        <f t="shared" si="5"/>
        <v>0</v>
      </c>
      <c r="G33" s="22">
        <f t="shared" si="5"/>
        <v>0</v>
      </c>
      <c r="H33" s="22">
        <f t="shared" si="5"/>
        <v>0</v>
      </c>
      <c r="I33" s="22">
        <f t="shared" si="5"/>
        <v>0</v>
      </c>
      <c r="J33" s="22">
        <f t="shared" si="5"/>
        <v>0</v>
      </c>
      <c r="K33" s="22">
        <f>+K34+K35+K36</f>
        <v>50000</v>
      </c>
      <c r="L33" s="41">
        <f>+L34+L35+L36</f>
        <v>50000</v>
      </c>
    </row>
    <row r="34" spans="1:12" s="35" customFormat="1" ht="12" customHeight="1" x14ac:dyDescent="0.3">
      <c r="A34" s="24" t="s">
        <v>67</v>
      </c>
      <c r="B34" s="53" t="s">
        <v>68</v>
      </c>
      <c r="C34" s="115"/>
      <c r="D34" s="44"/>
      <c r="E34" s="44"/>
      <c r="F34" s="44"/>
      <c r="G34" s="44"/>
      <c r="H34" s="44"/>
      <c r="I34" s="44"/>
      <c r="J34" s="44"/>
      <c r="K34" s="45">
        <f>E34+F34+G34+H34+I34+J34</f>
        <v>0</v>
      </c>
      <c r="L34" s="29">
        <f>D34+K34</f>
        <v>0</v>
      </c>
    </row>
    <row r="35" spans="1:12" s="35" customFormat="1" ht="12" customHeight="1" x14ac:dyDescent="0.3">
      <c r="A35" s="24" t="s">
        <v>69</v>
      </c>
      <c r="B35" s="54" t="s">
        <v>70</v>
      </c>
      <c r="C35" s="116"/>
      <c r="D35" s="32"/>
      <c r="E35" s="32"/>
      <c r="F35" s="32"/>
      <c r="G35" s="32"/>
      <c r="H35" s="32"/>
      <c r="I35" s="32"/>
      <c r="J35" s="32"/>
      <c r="K35" s="45">
        <f>E35+F35+G35+H35+I35+J35</f>
        <v>0</v>
      </c>
      <c r="L35" s="29">
        <f>D35+K35</f>
        <v>0</v>
      </c>
    </row>
    <row r="36" spans="1:12" s="35" customFormat="1" ht="12" customHeight="1" thickBot="1" x14ac:dyDescent="0.35">
      <c r="A36" s="36" t="s">
        <v>71</v>
      </c>
      <c r="B36" s="56" t="s">
        <v>72</v>
      </c>
      <c r="C36" s="118"/>
      <c r="D36" s="38"/>
      <c r="E36" s="38">
        <v>50000</v>
      </c>
      <c r="F36" s="38"/>
      <c r="G36" s="38"/>
      <c r="H36" s="38"/>
      <c r="I36" s="38"/>
      <c r="J36" s="38"/>
      <c r="K36" s="45">
        <f>E36+F36+G36+H36+I36+J36</f>
        <v>50000</v>
      </c>
      <c r="L36" s="57">
        <f>D36+K36</f>
        <v>50000</v>
      </c>
    </row>
    <row r="37" spans="1:12" s="23" customFormat="1" ht="12" customHeight="1" thickBot="1" x14ac:dyDescent="0.35">
      <c r="A37" s="40" t="s">
        <v>73</v>
      </c>
      <c r="B37" s="50" t="s">
        <v>74</v>
      </c>
      <c r="C37" s="114"/>
      <c r="D37" s="58"/>
      <c r="E37" s="58"/>
      <c r="F37" s="58"/>
      <c r="G37" s="58"/>
      <c r="H37" s="58"/>
      <c r="I37" s="58"/>
      <c r="J37" s="58"/>
      <c r="K37" s="22">
        <f>E37+F37+G37+H37+I37+J37</f>
        <v>0</v>
      </c>
      <c r="L37" s="59">
        <f>D37+K37</f>
        <v>0</v>
      </c>
    </row>
    <row r="38" spans="1:12" s="23" customFormat="1" ht="12" customHeight="1" thickBot="1" x14ac:dyDescent="0.35">
      <c r="A38" s="40" t="s">
        <v>75</v>
      </c>
      <c r="B38" s="50" t="s">
        <v>76</v>
      </c>
      <c r="C38" s="114"/>
      <c r="D38" s="58"/>
      <c r="E38" s="58"/>
      <c r="F38" s="58"/>
      <c r="G38" s="58"/>
      <c r="H38" s="58"/>
      <c r="I38" s="58"/>
      <c r="J38" s="58"/>
      <c r="K38" s="60">
        <f>E38+F38+G38+H38+I38+J38</f>
        <v>0</v>
      </c>
      <c r="L38" s="61">
        <f>D38+K38</f>
        <v>0</v>
      </c>
    </row>
    <row r="39" spans="1:12" s="23" customFormat="1" ht="12" customHeight="1" thickBot="1" x14ac:dyDescent="0.35">
      <c r="A39" s="40" t="s">
        <v>77</v>
      </c>
      <c r="B39" s="50" t="s">
        <v>78</v>
      </c>
      <c r="C39" s="22">
        <f>+C10+C22+C27+C28+C33+C37+C38</f>
        <v>22001672</v>
      </c>
      <c r="D39" s="22">
        <f>+D10+D22+D27+D28+D33+D37+D38</f>
        <v>16467446</v>
      </c>
      <c r="E39" s="22">
        <f t="shared" ref="E39:K39" si="6">+E10+E22+E27+E28+E33+E37+E38</f>
        <v>945000</v>
      </c>
      <c r="F39" s="22">
        <f t="shared" si="6"/>
        <v>2764163</v>
      </c>
      <c r="G39" s="22">
        <f t="shared" si="6"/>
        <v>0</v>
      </c>
      <c r="H39" s="22">
        <f t="shared" si="6"/>
        <v>0</v>
      </c>
      <c r="I39" s="22">
        <f t="shared" si="6"/>
        <v>0</v>
      </c>
      <c r="J39" s="22">
        <f t="shared" si="6"/>
        <v>0</v>
      </c>
      <c r="K39" s="22">
        <f t="shared" si="6"/>
        <v>3709163</v>
      </c>
      <c r="L39" s="41">
        <f>+L10+L22+L27+L28+L33+L37+L38</f>
        <v>20176609</v>
      </c>
    </row>
    <row r="40" spans="1:12" s="23" customFormat="1" ht="12" customHeight="1" thickBot="1" x14ac:dyDescent="0.35">
      <c r="A40" s="40" t="s">
        <v>79</v>
      </c>
      <c r="B40" s="50" t="s">
        <v>80</v>
      </c>
      <c r="C40" s="22">
        <f>+C41+C42+C43</f>
        <v>245161843</v>
      </c>
      <c r="D40" s="22">
        <f>+D41+D42+D43</f>
        <v>240082220</v>
      </c>
      <c r="E40" s="22">
        <f t="shared" ref="E40:K40" si="7">+E41+E42+E43</f>
        <v>27345658</v>
      </c>
      <c r="F40" s="22">
        <f t="shared" si="7"/>
        <v>0</v>
      </c>
      <c r="G40" s="22">
        <f t="shared" si="7"/>
        <v>0</v>
      </c>
      <c r="H40" s="22">
        <f t="shared" si="7"/>
        <v>0</v>
      </c>
      <c r="I40" s="22">
        <f t="shared" si="7"/>
        <v>0</v>
      </c>
      <c r="J40" s="22">
        <f t="shared" si="7"/>
        <v>0</v>
      </c>
      <c r="K40" s="22">
        <f t="shared" si="7"/>
        <v>27345658</v>
      </c>
      <c r="L40" s="41">
        <f>+L41+L42+L43</f>
        <v>267427878</v>
      </c>
    </row>
    <row r="41" spans="1:12" s="23" customFormat="1" ht="12" customHeight="1" x14ac:dyDescent="0.3">
      <c r="A41" s="24" t="s">
        <v>81</v>
      </c>
      <c r="B41" s="53" t="s">
        <v>82</v>
      </c>
      <c r="C41" s="115">
        <v>10520774</v>
      </c>
      <c r="D41" s="44">
        <v>6441000</v>
      </c>
      <c r="E41" s="44"/>
      <c r="F41" s="44"/>
      <c r="G41" s="44"/>
      <c r="H41" s="44"/>
      <c r="I41" s="44"/>
      <c r="J41" s="44"/>
      <c r="K41" s="45">
        <f>E41+F41+G41+H41+I41+J41</f>
        <v>0</v>
      </c>
      <c r="L41" s="29">
        <f>D41+K41</f>
        <v>6441000</v>
      </c>
    </row>
    <row r="42" spans="1:12" s="23" customFormat="1" ht="12" customHeight="1" x14ac:dyDescent="0.3">
      <c r="A42" s="24" t="s">
        <v>83</v>
      </c>
      <c r="B42" s="54" t="s">
        <v>84</v>
      </c>
      <c r="C42" s="116"/>
      <c r="D42" s="32"/>
      <c r="E42" s="32"/>
      <c r="F42" s="32"/>
      <c r="G42" s="32"/>
      <c r="H42" s="32"/>
      <c r="I42" s="32"/>
      <c r="J42" s="32"/>
      <c r="K42" s="45">
        <f>E42+F42+G42+H42+I42+J42</f>
        <v>0</v>
      </c>
      <c r="L42" s="46">
        <f>D42+K42</f>
        <v>0</v>
      </c>
    </row>
    <row r="43" spans="1:12" s="35" customFormat="1" ht="12" customHeight="1" thickBot="1" x14ac:dyDescent="0.35">
      <c r="A43" s="36" t="s">
        <v>85</v>
      </c>
      <c r="B43" s="56" t="s">
        <v>86</v>
      </c>
      <c r="C43" s="118">
        <v>234641069</v>
      </c>
      <c r="D43" s="62">
        <v>233641220</v>
      </c>
      <c r="E43" s="62">
        <v>27345658</v>
      </c>
      <c r="F43" s="62"/>
      <c r="G43" s="62"/>
      <c r="H43" s="62"/>
      <c r="I43" s="62"/>
      <c r="J43" s="62"/>
      <c r="K43" s="45">
        <f>E43+F43+G43+H43+I43+J43</f>
        <v>27345658</v>
      </c>
      <c r="L43" s="49">
        <f>D43+K43</f>
        <v>260986878</v>
      </c>
    </row>
    <row r="44" spans="1:12" s="35" customFormat="1" ht="12.9" customHeight="1" thickBot="1" x14ac:dyDescent="0.35">
      <c r="A44" s="40" t="s">
        <v>87</v>
      </c>
      <c r="B44" s="63" t="s">
        <v>88</v>
      </c>
      <c r="C44" s="22">
        <f>+C39+C40</f>
        <v>267163515</v>
      </c>
      <c r="D44" s="22">
        <f>+D39+D40</f>
        <v>256549666</v>
      </c>
      <c r="E44" s="22">
        <f t="shared" ref="E44:K44" si="8">+E39+E40</f>
        <v>28290658</v>
      </c>
      <c r="F44" s="22">
        <f t="shared" si="8"/>
        <v>2764163</v>
      </c>
      <c r="G44" s="22">
        <f t="shared" si="8"/>
        <v>0</v>
      </c>
      <c r="H44" s="22">
        <f t="shared" si="8"/>
        <v>0</v>
      </c>
      <c r="I44" s="22">
        <f t="shared" si="8"/>
        <v>0</v>
      </c>
      <c r="J44" s="22">
        <f t="shared" si="8"/>
        <v>0</v>
      </c>
      <c r="K44" s="22">
        <f t="shared" si="8"/>
        <v>31054821</v>
      </c>
      <c r="L44" s="41">
        <f>+L39+L40</f>
        <v>287604487</v>
      </c>
    </row>
    <row r="45" spans="1:12" s="14" customFormat="1" ht="14.1" customHeight="1" thickBot="1" x14ac:dyDescent="0.35">
      <c r="A45" s="146" t="s">
        <v>89</v>
      </c>
      <c r="B45" s="147"/>
      <c r="C45" s="147"/>
      <c r="D45" s="147"/>
      <c r="E45" s="147"/>
      <c r="F45" s="147"/>
      <c r="G45" s="147"/>
      <c r="H45" s="147"/>
      <c r="I45" s="147"/>
      <c r="J45" s="147"/>
      <c r="K45" s="147"/>
      <c r="L45" s="148"/>
    </row>
    <row r="46" spans="1:12" s="65" customFormat="1" ht="12" customHeight="1" thickBot="1" x14ac:dyDescent="0.35">
      <c r="A46" s="20">
        <v>1</v>
      </c>
      <c r="B46" s="50" t="s">
        <v>90</v>
      </c>
      <c r="C46" s="64">
        <f>SUM(C47:C51)</f>
        <v>260276178</v>
      </c>
      <c r="D46" s="64">
        <f>SUM(D47:D51)</f>
        <v>251384665</v>
      </c>
      <c r="E46" s="64">
        <f t="shared" ref="E46:K46" si="9">SUM(E47:E51)</f>
        <v>28290658</v>
      </c>
      <c r="F46" s="64">
        <f t="shared" si="9"/>
        <v>3936044</v>
      </c>
      <c r="G46" s="64">
        <f t="shared" si="9"/>
        <v>0</v>
      </c>
      <c r="H46" s="64">
        <f t="shared" si="9"/>
        <v>0</v>
      </c>
      <c r="I46" s="64">
        <f t="shared" si="9"/>
        <v>0</v>
      </c>
      <c r="J46" s="64">
        <f t="shared" si="9"/>
        <v>0</v>
      </c>
      <c r="K46" s="64">
        <f t="shared" si="9"/>
        <v>32226702</v>
      </c>
      <c r="L46" s="59">
        <f>SUM(L47:L51)</f>
        <v>283611367</v>
      </c>
    </row>
    <row r="47" spans="1:12" ht="12" customHeight="1" x14ac:dyDescent="0.3">
      <c r="A47" s="24" t="s">
        <v>21</v>
      </c>
      <c r="B47" s="42" t="s">
        <v>91</v>
      </c>
      <c r="C47" s="112">
        <v>195128569</v>
      </c>
      <c r="D47" s="32">
        <v>181290497</v>
      </c>
      <c r="E47" s="66">
        <v>24699711</v>
      </c>
      <c r="F47" s="66">
        <v>3981500</v>
      </c>
      <c r="G47" s="66"/>
      <c r="H47" s="66"/>
      <c r="I47" s="66"/>
      <c r="J47" s="66"/>
      <c r="K47" s="67">
        <f>E47+F47+G47+H47+I47+J47</f>
        <v>28681211</v>
      </c>
      <c r="L47" s="29">
        <f>D47+K47</f>
        <v>209971708</v>
      </c>
    </row>
    <row r="48" spans="1:12" ht="12" customHeight="1" x14ac:dyDescent="0.3">
      <c r="A48" s="24" t="s">
        <v>23</v>
      </c>
      <c r="B48" s="30" t="s">
        <v>92</v>
      </c>
      <c r="C48" s="109">
        <v>26556217</v>
      </c>
      <c r="D48" s="32">
        <v>24358677</v>
      </c>
      <c r="E48" s="68">
        <v>3145958</v>
      </c>
      <c r="F48" s="68">
        <v>0</v>
      </c>
      <c r="G48" s="68"/>
      <c r="H48" s="68"/>
      <c r="I48" s="68"/>
      <c r="J48" s="68"/>
      <c r="K48" s="69">
        <f>E48+F48+G48+H48+I48+J48</f>
        <v>3145958</v>
      </c>
      <c r="L48" s="46">
        <f>D48+K48</f>
        <v>27504635</v>
      </c>
    </row>
    <row r="49" spans="1:12" ht="12" customHeight="1" x14ac:dyDescent="0.3">
      <c r="A49" s="24" t="s">
        <v>25</v>
      </c>
      <c r="B49" s="30" t="s">
        <v>93</v>
      </c>
      <c r="C49" s="109">
        <v>36699448</v>
      </c>
      <c r="D49" s="32">
        <v>43934491</v>
      </c>
      <c r="E49" s="68">
        <v>444989</v>
      </c>
      <c r="F49" s="68">
        <v>39544</v>
      </c>
      <c r="G49" s="68"/>
      <c r="H49" s="68"/>
      <c r="I49" s="68"/>
      <c r="J49" s="68"/>
      <c r="K49" s="69">
        <f>E49+F49+G49+H49+I49+J49</f>
        <v>484533</v>
      </c>
      <c r="L49" s="46">
        <f>D49+K49</f>
        <v>44419024</v>
      </c>
    </row>
    <row r="50" spans="1:12" ht="12" customHeight="1" x14ac:dyDescent="0.3">
      <c r="A50" s="24" t="s">
        <v>27</v>
      </c>
      <c r="B50" s="30" t="s">
        <v>94</v>
      </c>
      <c r="C50" s="109"/>
      <c r="D50" s="32"/>
      <c r="E50" s="68"/>
      <c r="F50" s="68"/>
      <c r="G50" s="68"/>
      <c r="H50" s="68"/>
      <c r="I50" s="68"/>
      <c r="J50" s="68"/>
      <c r="K50" s="69">
        <f>E50+F50+G50+H50+I50+J50</f>
        <v>0</v>
      </c>
      <c r="L50" s="46">
        <f>D50+K50</f>
        <v>0</v>
      </c>
    </row>
    <row r="51" spans="1:12" ht="12" customHeight="1" thickBot="1" x14ac:dyDescent="0.35">
      <c r="A51" s="36" t="s">
        <v>29</v>
      </c>
      <c r="B51" s="47" t="s">
        <v>95</v>
      </c>
      <c r="C51" s="113">
        <v>1891944</v>
      </c>
      <c r="D51" s="32">
        <v>1801000</v>
      </c>
      <c r="E51" s="68"/>
      <c r="F51" s="68">
        <v>-85000</v>
      </c>
      <c r="G51" s="68"/>
      <c r="H51" s="68"/>
      <c r="I51" s="68"/>
      <c r="J51" s="68"/>
      <c r="K51" s="69">
        <f>E51+F51+G51+H51+I51+J51</f>
        <v>-85000</v>
      </c>
      <c r="L51" s="46">
        <f>D51+K51</f>
        <v>1716000</v>
      </c>
    </row>
    <row r="52" spans="1:12" ht="12" customHeight="1" thickBot="1" x14ac:dyDescent="0.35">
      <c r="A52" s="40" t="s">
        <v>31</v>
      </c>
      <c r="B52" s="50" t="s">
        <v>96</v>
      </c>
      <c r="C52" s="64">
        <f>SUM(C53:C55)</f>
        <v>446337</v>
      </c>
      <c r="D52" s="64">
        <f>SUM(D53:D55)</f>
        <v>5165001</v>
      </c>
      <c r="E52" s="64">
        <f t="shared" ref="E52:K52" si="10">SUM(E53:E55)</f>
        <v>0</v>
      </c>
      <c r="F52" s="64">
        <f t="shared" si="10"/>
        <v>-1171881</v>
      </c>
      <c r="G52" s="64">
        <f t="shared" si="10"/>
        <v>0</v>
      </c>
      <c r="H52" s="64">
        <f t="shared" si="10"/>
        <v>0</v>
      </c>
      <c r="I52" s="64">
        <f t="shared" si="10"/>
        <v>0</v>
      </c>
      <c r="J52" s="64">
        <f t="shared" si="10"/>
        <v>0</v>
      </c>
      <c r="K52" s="64">
        <f t="shared" si="10"/>
        <v>-1171881</v>
      </c>
      <c r="L52" s="59">
        <f>SUM(L53:L55)</f>
        <v>3993120</v>
      </c>
    </row>
    <row r="53" spans="1:12" s="65" customFormat="1" ht="12" customHeight="1" x14ac:dyDescent="0.3">
      <c r="A53" s="24" t="s">
        <v>33</v>
      </c>
      <c r="B53" s="42" t="s">
        <v>97</v>
      </c>
      <c r="C53" s="112">
        <v>446337</v>
      </c>
      <c r="D53" s="32">
        <v>5165001</v>
      </c>
      <c r="E53" s="66"/>
      <c r="F53" s="66">
        <v>-1171881</v>
      </c>
      <c r="G53" s="66"/>
      <c r="H53" s="66"/>
      <c r="I53" s="66"/>
      <c r="J53" s="66"/>
      <c r="K53" s="67">
        <f>E53+F53+G53+H53+I53+J53</f>
        <v>-1171881</v>
      </c>
      <c r="L53" s="29">
        <f>D53+K53</f>
        <v>3993120</v>
      </c>
    </row>
    <row r="54" spans="1:12" ht="12" customHeight="1" x14ac:dyDescent="0.3">
      <c r="A54" s="24" t="s">
        <v>35</v>
      </c>
      <c r="B54" s="30" t="s">
        <v>98</v>
      </c>
      <c r="C54" s="109"/>
      <c r="D54" s="32"/>
      <c r="E54" s="68"/>
      <c r="F54" s="68"/>
      <c r="G54" s="68"/>
      <c r="H54" s="68"/>
      <c r="I54" s="68"/>
      <c r="J54" s="68"/>
      <c r="K54" s="69">
        <f>E54+F54+G54+H54+I54+J54</f>
        <v>0</v>
      </c>
      <c r="L54" s="46">
        <f>D54+K54</f>
        <v>0</v>
      </c>
    </row>
    <row r="55" spans="1:12" ht="12" customHeight="1" x14ac:dyDescent="0.3">
      <c r="A55" s="24" t="s">
        <v>37</v>
      </c>
      <c r="B55" s="30" t="s">
        <v>99</v>
      </c>
      <c r="C55" s="109"/>
      <c r="D55" s="32"/>
      <c r="E55" s="68"/>
      <c r="F55" s="68"/>
      <c r="G55" s="68"/>
      <c r="H55" s="68"/>
      <c r="I55" s="68"/>
      <c r="J55" s="68"/>
      <c r="K55" s="69">
        <f>E55+F55+G55+H55+I55+J55</f>
        <v>0</v>
      </c>
      <c r="L55" s="46">
        <f>D55+K55</f>
        <v>0</v>
      </c>
    </row>
    <row r="56" spans="1:12" ht="12" customHeight="1" thickBot="1" x14ac:dyDescent="0.35">
      <c r="A56" s="36" t="s">
        <v>39</v>
      </c>
      <c r="B56" s="47" t="s">
        <v>100</v>
      </c>
      <c r="C56" s="113"/>
      <c r="D56" s="32"/>
      <c r="E56" s="68"/>
      <c r="F56" s="68"/>
      <c r="G56" s="68"/>
      <c r="H56" s="68"/>
      <c r="I56" s="68"/>
      <c r="J56" s="68"/>
      <c r="K56" s="69">
        <f>E56+F56+G56+H56+I56+J56</f>
        <v>0</v>
      </c>
      <c r="L56" s="46">
        <f>D56+K56</f>
        <v>0</v>
      </c>
    </row>
    <row r="57" spans="1:12" ht="12" customHeight="1" thickBot="1" x14ac:dyDescent="0.35">
      <c r="A57" s="40" t="s">
        <v>41</v>
      </c>
      <c r="B57" s="50" t="s">
        <v>101</v>
      </c>
      <c r="C57" s="119"/>
      <c r="D57" s="70"/>
      <c r="E57" s="70"/>
      <c r="F57" s="70"/>
      <c r="G57" s="70"/>
      <c r="H57" s="70"/>
      <c r="I57" s="70"/>
      <c r="J57" s="70"/>
      <c r="K57" s="64">
        <f>E57+F57+G57+H57+I57+J57</f>
        <v>0</v>
      </c>
      <c r="L57" s="59">
        <f>D57+K57</f>
        <v>0</v>
      </c>
    </row>
    <row r="58" spans="1:12" ht="12.9" customHeight="1" thickBot="1" x14ac:dyDescent="0.35">
      <c r="A58" s="40" t="s">
        <v>43</v>
      </c>
      <c r="B58" s="71" t="s">
        <v>102</v>
      </c>
      <c r="C58" s="72">
        <f>+C46+C52+C57</f>
        <v>260722515</v>
      </c>
      <c r="D58" s="72">
        <f>+D46+D52+D57</f>
        <v>256549666</v>
      </c>
      <c r="E58" s="72">
        <f t="shared" ref="E58:K58" si="11">+E46+E52+E57</f>
        <v>28290658</v>
      </c>
      <c r="F58" s="72">
        <f t="shared" si="11"/>
        <v>2764163</v>
      </c>
      <c r="G58" s="72">
        <f t="shared" si="11"/>
        <v>0</v>
      </c>
      <c r="H58" s="72">
        <f t="shared" si="11"/>
        <v>0</v>
      </c>
      <c r="I58" s="72">
        <f t="shared" si="11"/>
        <v>0</v>
      </c>
      <c r="J58" s="72">
        <f t="shared" si="11"/>
        <v>0</v>
      </c>
      <c r="K58" s="72">
        <f t="shared" si="11"/>
        <v>31054821</v>
      </c>
      <c r="L58" s="73">
        <f>+L46+L52+L57</f>
        <v>287604487</v>
      </c>
    </row>
    <row r="59" spans="1:12" ht="14.1" customHeight="1" thickBot="1" x14ac:dyDescent="0.35">
      <c r="A59" s="74"/>
      <c r="B59" s="75"/>
      <c r="C59" s="75"/>
      <c r="D59" s="76">
        <f>D44-D58</f>
        <v>0</v>
      </c>
      <c r="E59" s="76"/>
      <c r="F59" s="76"/>
      <c r="G59" s="76"/>
      <c r="H59" s="76"/>
      <c r="I59" s="76"/>
      <c r="J59" s="76"/>
      <c r="K59" s="76">
        <f>K44-K58</f>
        <v>0</v>
      </c>
      <c r="L59" s="76">
        <f>L44-L58</f>
        <v>0</v>
      </c>
    </row>
    <row r="60" spans="1:12" ht="12.9" customHeight="1" thickBot="1" x14ac:dyDescent="0.35">
      <c r="A60" s="135" t="s">
        <v>103</v>
      </c>
      <c r="B60" s="136">
        <v>0</v>
      </c>
      <c r="C60" s="134">
        <v>27</v>
      </c>
      <c r="D60" s="77">
        <v>27</v>
      </c>
      <c r="E60" s="77"/>
      <c r="F60" s="77"/>
      <c r="G60" s="77"/>
      <c r="H60" s="77"/>
      <c r="I60" s="77"/>
      <c r="J60" s="77"/>
      <c r="K60" s="78">
        <f>E60+F60+G60+H60+I60+J60</f>
        <v>0</v>
      </c>
      <c r="L60" s="79">
        <f>D60+K60</f>
        <v>27</v>
      </c>
    </row>
    <row r="61" spans="1:12" ht="12.9" customHeight="1" thickBot="1" x14ac:dyDescent="0.35">
      <c r="A61" s="135" t="s">
        <v>104</v>
      </c>
      <c r="B61" s="136">
        <v>0</v>
      </c>
      <c r="C61" s="106"/>
      <c r="D61" s="77"/>
      <c r="E61" s="77"/>
      <c r="F61" s="77"/>
      <c r="G61" s="77"/>
      <c r="H61" s="77"/>
      <c r="I61" s="77"/>
      <c r="J61" s="77"/>
      <c r="K61" s="78">
        <f>E61+F61+G61+H61+I61+J61</f>
        <v>0</v>
      </c>
      <c r="L61" s="79">
        <f>D61+K61</f>
        <v>0</v>
      </c>
    </row>
  </sheetData>
  <mergeCells count="18">
    <mergeCell ref="A2:K2"/>
    <mergeCell ref="A3:K3"/>
    <mergeCell ref="A5:A7"/>
    <mergeCell ref="B5:B7"/>
    <mergeCell ref="D5:D7"/>
    <mergeCell ref="E5:E7"/>
    <mergeCell ref="F5:F7"/>
    <mergeCell ref="G5:G7"/>
    <mergeCell ref="H5:H7"/>
    <mergeCell ref="I5:I7"/>
    <mergeCell ref="C5:C7"/>
    <mergeCell ref="A61:B61"/>
    <mergeCell ref="J5:J7"/>
    <mergeCell ref="K5:K7"/>
    <mergeCell ref="L5:L7"/>
    <mergeCell ref="A9:L9"/>
    <mergeCell ref="A45:L45"/>
    <mergeCell ref="A60:B60"/>
  </mergeCells>
  <phoneticPr fontId="23" type="noConversion"/>
  <pageMargins left="0.19685039370078741" right="0.19685039370078741" top="0.15748031496062992" bottom="0.15748031496062992" header="0.31496062992125984" footer="0.31496062992125984"/>
  <pageSetup paperSize="9" scale="7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283F91-55D1-455A-A8F7-994FF5439778}">
  <sheetPr>
    <tabColor rgb="FF92D050"/>
    <pageSetUpPr fitToPage="1"/>
  </sheetPr>
  <dimension ref="A1:L61"/>
  <sheetViews>
    <sheetView topLeftCell="A4" workbookViewId="0">
      <selection activeCell="F54" sqref="F54"/>
    </sheetView>
  </sheetViews>
  <sheetFormatPr defaultRowHeight="14.4" x14ac:dyDescent="0.3"/>
  <cols>
    <col min="1" max="1" width="6.5546875" style="105" customWidth="1"/>
    <col min="2" max="2" width="52" style="91" customWidth="1"/>
    <col min="3" max="3" width="12.109375" style="91" customWidth="1"/>
    <col min="4" max="4" width="13.5546875" style="91" customWidth="1"/>
    <col min="5" max="11" width="11.88671875" style="91" customWidth="1"/>
    <col min="12" max="12" width="13.5546875" style="91" customWidth="1"/>
    <col min="13" max="257" width="9.109375" style="91"/>
    <col min="258" max="258" width="6.5546875" style="91" customWidth="1"/>
    <col min="259" max="259" width="52" style="91" customWidth="1"/>
    <col min="260" max="260" width="13.5546875" style="91" customWidth="1"/>
    <col min="261" max="267" width="11.88671875" style="91" customWidth="1"/>
    <col min="268" max="268" width="13.5546875" style="91" customWidth="1"/>
    <col min="269" max="513" width="9.109375" style="91"/>
    <col min="514" max="514" width="6.5546875" style="91" customWidth="1"/>
    <col min="515" max="515" width="52" style="91" customWidth="1"/>
    <col min="516" max="516" width="13.5546875" style="91" customWidth="1"/>
    <col min="517" max="523" width="11.88671875" style="91" customWidth="1"/>
    <col min="524" max="524" width="13.5546875" style="91" customWidth="1"/>
    <col min="525" max="769" width="9.109375" style="91"/>
    <col min="770" max="770" width="6.5546875" style="91" customWidth="1"/>
    <col min="771" max="771" width="52" style="91" customWidth="1"/>
    <col min="772" max="772" width="13.5546875" style="91" customWidth="1"/>
    <col min="773" max="779" width="11.88671875" style="91" customWidth="1"/>
    <col min="780" max="780" width="13.5546875" style="91" customWidth="1"/>
    <col min="781" max="1025" width="9.109375" style="91"/>
    <col min="1026" max="1026" width="6.5546875" style="91" customWidth="1"/>
    <col min="1027" max="1027" width="52" style="91" customWidth="1"/>
    <col min="1028" max="1028" width="13.5546875" style="91" customWidth="1"/>
    <col min="1029" max="1035" width="11.88671875" style="91" customWidth="1"/>
    <col min="1036" max="1036" width="13.5546875" style="91" customWidth="1"/>
    <col min="1037" max="1281" width="9.109375" style="91"/>
    <col min="1282" max="1282" width="6.5546875" style="91" customWidth="1"/>
    <col min="1283" max="1283" width="52" style="91" customWidth="1"/>
    <col min="1284" max="1284" width="13.5546875" style="91" customWidth="1"/>
    <col min="1285" max="1291" width="11.88671875" style="91" customWidth="1"/>
    <col min="1292" max="1292" width="13.5546875" style="91" customWidth="1"/>
    <col min="1293" max="1537" width="9.109375" style="91"/>
    <col min="1538" max="1538" width="6.5546875" style="91" customWidth="1"/>
    <col min="1539" max="1539" width="52" style="91" customWidth="1"/>
    <col min="1540" max="1540" width="13.5546875" style="91" customWidth="1"/>
    <col min="1541" max="1547" width="11.88671875" style="91" customWidth="1"/>
    <col min="1548" max="1548" width="13.5546875" style="91" customWidth="1"/>
    <col min="1549" max="1793" width="9.109375" style="91"/>
    <col min="1794" max="1794" width="6.5546875" style="91" customWidth="1"/>
    <col min="1795" max="1795" width="52" style="91" customWidth="1"/>
    <col min="1796" max="1796" width="13.5546875" style="91" customWidth="1"/>
    <col min="1797" max="1803" width="11.88671875" style="91" customWidth="1"/>
    <col min="1804" max="1804" width="13.5546875" style="91" customWidth="1"/>
    <col min="1805" max="2049" width="9.109375" style="91"/>
    <col min="2050" max="2050" width="6.5546875" style="91" customWidth="1"/>
    <col min="2051" max="2051" width="52" style="91" customWidth="1"/>
    <col min="2052" max="2052" width="13.5546875" style="91" customWidth="1"/>
    <col min="2053" max="2059" width="11.88671875" style="91" customWidth="1"/>
    <col min="2060" max="2060" width="13.5546875" style="91" customWidth="1"/>
    <col min="2061" max="2305" width="9.109375" style="91"/>
    <col min="2306" max="2306" width="6.5546875" style="91" customWidth="1"/>
    <col min="2307" max="2307" width="52" style="91" customWidth="1"/>
    <col min="2308" max="2308" width="13.5546875" style="91" customWidth="1"/>
    <col min="2309" max="2315" width="11.88671875" style="91" customWidth="1"/>
    <col min="2316" max="2316" width="13.5546875" style="91" customWidth="1"/>
    <col min="2317" max="2561" width="9.109375" style="91"/>
    <col min="2562" max="2562" width="6.5546875" style="91" customWidth="1"/>
    <col min="2563" max="2563" width="52" style="91" customWidth="1"/>
    <col min="2564" max="2564" width="13.5546875" style="91" customWidth="1"/>
    <col min="2565" max="2571" width="11.88671875" style="91" customWidth="1"/>
    <col min="2572" max="2572" width="13.5546875" style="91" customWidth="1"/>
    <col min="2573" max="2817" width="9.109375" style="91"/>
    <col min="2818" max="2818" width="6.5546875" style="91" customWidth="1"/>
    <col min="2819" max="2819" width="52" style="91" customWidth="1"/>
    <col min="2820" max="2820" width="13.5546875" style="91" customWidth="1"/>
    <col min="2821" max="2827" width="11.88671875" style="91" customWidth="1"/>
    <col min="2828" max="2828" width="13.5546875" style="91" customWidth="1"/>
    <col min="2829" max="3073" width="9.109375" style="91"/>
    <col min="3074" max="3074" width="6.5546875" style="91" customWidth="1"/>
    <col min="3075" max="3075" width="52" style="91" customWidth="1"/>
    <col min="3076" max="3076" width="13.5546875" style="91" customWidth="1"/>
    <col min="3077" max="3083" width="11.88671875" style="91" customWidth="1"/>
    <col min="3084" max="3084" width="13.5546875" style="91" customWidth="1"/>
    <col min="3085" max="3329" width="9.109375" style="91"/>
    <col min="3330" max="3330" width="6.5546875" style="91" customWidth="1"/>
    <col min="3331" max="3331" width="52" style="91" customWidth="1"/>
    <col min="3332" max="3332" width="13.5546875" style="91" customWidth="1"/>
    <col min="3333" max="3339" width="11.88671875" style="91" customWidth="1"/>
    <col min="3340" max="3340" width="13.5546875" style="91" customWidth="1"/>
    <col min="3341" max="3585" width="9.109375" style="91"/>
    <col min="3586" max="3586" width="6.5546875" style="91" customWidth="1"/>
    <col min="3587" max="3587" width="52" style="91" customWidth="1"/>
    <col min="3588" max="3588" width="13.5546875" style="91" customWidth="1"/>
    <col min="3589" max="3595" width="11.88671875" style="91" customWidth="1"/>
    <col min="3596" max="3596" width="13.5546875" style="91" customWidth="1"/>
    <col min="3597" max="3841" width="9.109375" style="91"/>
    <col min="3842" max="3842" width="6.5546875" style="91" customWidth="1"/>
    <col min="3843" max="3843" width="52" style="91" customWidth="1"/>
    <col min="3844" max="3844" width="13.5546875" style="91" customWidth="1"/>
    <col min="3845" max="3851" width="11.88671875" style="91" customWidth="1"/>
    <col min="3852" max="3852" width="13.5546875" style="91" customWidth="1"/>
    <col min="3853" max="4097" width="9.109375" style="91"/>
    <col min="4098" max="4098" width="6.5546875" style="91" customWidth="1"/>
    <col min="4099" max="4099" width="52" style="91" customWidth="1"/>
    <col min="4100" max="4100" width="13.5546875" style="91" customWidth="1"/>
    <col min="4101" max="4107" width="11.88671875" style="91" customWidth="1"/>
    <col min="4108" max="4108" width="13.5546875" style="91" customWidth="1"/>
    <col min="4109" max="4353" width="9.109375" style="91"/>
    <col min="4354" max="4354" width="6.5546875" style="91" customWidth="1"/>
    <col min="4355" max="4355" width="52" style="91" customWidth="1"/>
    <col min="4356" max="4356" width="13.5546875" style="91" customWidth="1"/>
    <col min="4357" max="4363" width="11.88671875" style="91" customWidth="1"/>
    <col min="4364" max="4364" width="13.5546875" style="91" customWidth="1"/>
    <col min="4365" max="4609" width="9.109375" style="91"/>
    <col min="4610" max="4610" width="6.5546875" style="91" customWidth="1"/>
    <col min="4611" max="4611" width="52" style="91" customWidth="1"/>
    <col min="4612" max="4612" width="13.5546875" style="91" customWidth="1"/>
    <col min="4613" max="4619" width="11.88671875" style="91" customWidth="1"/>
    <col min="4620" max="4620" width="13.5546875" style="91" customWidth="1"/>
    <col min="4621" max="4865" width="9.109375" style="91"/>
    <col min="4866" max="4866" width="6.5546875" style="91" customWidth="1"/>
    <col min="4867" max="4867" width="52" style="91" customWidth="1"/>
    <col min="4868" max="4868" width="13.5546875" style="91" customWidth="1"/>
    <col min="4869" max="4875" width="11.88671875" style="91" customWidth="1"/>
    <col min="4876" max="4876" width="13.5546875" style="91" customWidth="1"/>
    <col min="4877" max="5121" width="9.109375" style="91"/>
    <col min="5122" max="5122" width="6.5546875" style="91" customWidth="1"/>
    <col min="5123" max="5123" width="52" style="91" customWidth="1"/>
    <col min="5124" max="5124" width="13.5546875" style="91" customWidth="1"/>
    <col min="5125" max="5131" width="11.88671875" style="91" customWidth="1"/>
    <col min="5132" max="5132" width="13.5546875" style="91" customWidth="1"/>
    <col min="5133" max="5377" width="9.109375" style="91"/>
    <col min="5378" max="5378" width="6.5546875" style="91" customWidth="1"/>
    <col min="5379" max="5379" width="52" style="91" customWidth="1"/>
    <col min="5380" max="5380" width="13.5546875" style="91" customWidth="1"/>
    <col min="5381" max="5387" width="11.88671875" style="91" customWidth="1"/>
    <col min="5388" max="5388" width="13.5546875" style="91" customWidth="1"/>
    <col min="5389" max="5633" width="9.109375" style="91"/>
    <col min="5634" max="5634" width="6.5546875" style="91" customWidth="1"/>
    <col min="5635" max="5635" width="52" style="91" customWidth="1"/>
    <col min="5636" max="5636" width="13.5546875" style="91" customWidth="1"/>
    <col min="5637" max="5643" width="11.88671875" style="91" customWidth="1"/>
    <col min="5644" max="5644" width="13.5546875" style="91" customWidth="1"/>
    <col min="5645" max="5889" width="9.109375" style="91"/>
    <col min="5890" max="5890" width="6.5546875" style="91" customWidth="1"/>
    <col min="5891" max="5891" width="52" style="91" customWidth="1"/>
    <col min="5892" max="5892" width="13.5546875" style="91" customWidth="1"/>
    <col min="5893" max="5899" width="11.88671875" style="91" customWidth="1"/>
    <col min="5900" max="5900" width="13.5546875" style="91" customWidth="1"/>
    <col min="5901" max="6145" width="9.109375" style="91"/>
    <col min="6146" max="6146" width="6.5546875" style="91" customWidth="1"/>
    <col min="6147" max="6147" width="52" style="91" customWidth="1"/>
    <col min="6148" max="6148" width="13.5546875" style="91" customWidth="1"/>
    <col min="6149" max="6155" width="11.88671875" style="91" customWidth="1"/>
    <col min="6156" max="6156" width="13.5546875" style="91" customWidth="1"/>
    <col min="6157" max="6401" width="9.109375" style="91"/>
    <col min="6402" max="6402" width="6.5546875" style="91" customWidth="1"/>
    <col min="6403" max="6403" width="52" style="91" customWidth="1"/>
    <col min="6404" max="6404" width="13.5546875" style="91" customWidth="1"/>
    <col min="6405" max="6411" width="11.88671875" style="91" customWidth="1"/>
    <col min="6412" max="6412" width="13.5546875" style="91" customWidth="1"/>
    <col min="6413" max="6657" width="9.109375" style="91"/>
    <col min="6658" max="6658" width="6.5546875" style="91" customWidth="1"/>
    <col min="6659" max="6659" width="52" style="91" customWidth="1"/>
    <col min="6660" max="6660" width="13.5546875" style="91" customWidth="1"/>
    <col min="6661" max="6667" width="11.88671875" style="91" customWidth="1"/>
    <col min="6668" max="6668" width="13.5546875" style="91" customWidth="1"/>
    <col min="6669" max="6913" width="9.109375" style="91"/>
    <col min="6914" max="6914" width="6.5546875" style="91" customWidth="1"/>
    <col min="6915" max="6915" width="52" style="91" customWidth="1"/>
    <col min="6916" max="6916" width="13.5546875" style="91" customWidth="1"/>
    <col min="6917" max="6923" width="11.88671875" style="91" customWidth="1"/>
    <col min="6924" max="6924" width="13.5546875" style="91" customWidth="1"/>
    <col min="6925" max="7169" width="9.109375" style="91"/>
    <col min="7170" max="7170" width="6.5546875" style="91" customWidth="1"/>
    <col min="7171" max="7171" width="52" style="91" customWidth="1"/>
    <col min="7172" max="7172" width="13.5546875" style="91" customWidth="1"/>
    <col min="7173" max="7179" width="11.88671875" style="91" customWidth="1"/>
    <col min="7180" max="7180" width="13.5546875" style="91" customWidth="1"/>
    <col min="7181" max="7425" width="9.109375" style="91"/>
    <col min="7426" max="7426" width="6.5546875" style="91" customWidth="1"/>
    <col min="7427" max="7427" width="52" style="91" customWidth="1"/>
    <col min="7428" max="7428" width="13.5546875" style="91" customWidth="1"/>
    <col min="7429" max="7435" width="11.88671875" style="91" customWidth="1"/>
    <col min="7436" max="7436" width="13.5546875" style="91" customWidth="1"/>
    <col min="7437" max="7681" width="9.109375" style="91"/>
    <col min="7682" max="7682" width="6.5546875" style="91" customWidth="1"/>
    <col min="7683" max="7683" width="52" style="91" customWidth="1"/>
    <col min="7684" max="7684" width="13.5546875" style="91" customWidth="1"/>
    <col min="7685" max="7691" width="11.88671875" style="91" customWidth="1"/>
    <col min="7692" max="7692" width="13.5546875" style="91" customWidth="1"/>
    <col min="7693" max="7937" width="9.109375" style="91"/>
    <col min="7938" max="7938" width="6.5546875" style="91" customWidth="1"/>
    <col min="7939" max="7939" width="52" style="91" customWidth="1"/>
    <col min="7940" max="7940" width="13.5546875" style="91" customWidth="1"/>
    <col min="7941" max="7947" width="11.88671875" style="91" customWidth="1"/>
    <col min="7948" max="7948" width="13.5546875" style="91" customWidth="1"/>
    <col min="7949" max="8193" width="9.109375" style="91"/>
    <col min="8194" max="8194" width="6.5546875" style="91" customWidth="1"/>
    <col min="8195" max="8195" width="52" style="91" customWidth="1"/>
    <col min="8196" max="8196" width="13.5546875" style="91" customWidth="1"/>
    <col min="8197" max="8203" width="11.88671875" style="91" customWidth="1"/>
    <col min="8204" max="8204" width="13.5546875" style="91" customWidth="1"/>
    <col min="8205" max="8449" width="9.109375" style="91"/>
    <col min="8450" max="8450" width="6.5546875" style="91" customWidth="1"/>
    <col min="8451" max="8451" width="52" style="91" customWidth="1"/>
    <col min="8452" max="8452" width="13.5546875" style="91" customWidth="1"/>
    <col min="8453" max="8459" width="11.88671875" style="91" customWidth="1"/>
    <col min="8460" max="8460" width="13.5546875" style="91" customWidth="1"/>
    <col min="8461" max="8705" width="9.109375" style="91"/>
    <col min="8706" max="8706" width="6.5546875" style="91" customWidth="1"/>
    <col min="8707" max="8707" width="52" style="91" customWidth="1"/>
    <col min="8708" max="8708" width="13.5546875" style="91" customWidth="1"/>
    <col min="8709" max="8715" width="11.88671875" style="91" customWidth="1"/>
    <col min="8716" max="8716" width="13.5546875" style="91" customWidth="1"/>
    <col min="8717" max="8961" width="9.109375" style="91"/>
    <col min="8962" max="8962" width="6.5546875" style="91" customWidth="1"/>
    <col min="8963" max="8963" width="52" style="91" customWidth="1"/>
    <col min="8964" max="8964" width="13.5546875" style="91" customWidth="1"/>
    <col min="8965" max="8971" width="11.88671875" style="91" customWidth="1"/>
    <col min="8972" max="8972" width="13.5546875" style="91" customWidth="1"/>
    <col min="8973" max="9217" width="9.109375" style="91"/>
    <col min="9218" max="9218" width="6.5546875" style="91" customWidth="1"/>
    <col min="9219" max="9219" width="52" style="91" customWidth="1"/>
    <col min="9220" max="9220" width="13.5546875" style="91" customWidth="1"/>
    <col min="9221" max="9227" width="11.88671875" style="91" customWidth="1"/>
    <col min="9228" max="9228" width="13.5546875" style="91" customWidth="1"/>
    <col min="9229" max="9473" width="9.109375" style="91"/>
    <col min="9474" max="9474" width="6.5546875" style="91" customWidth="1"/>
    <col min="9475" max="9475" width="52" style="91" customWidth="1"/>
    <col min="9476" max="9476" width="13.5546875" style="91" customWidth="1"/>
    <col min="9477" max="9483" width="11.88671875" style="91" customWidth="1"/>
    <col min="9484" max="9484" width="13.5546875" style="91" customWidth="1"/>
    <col min="9485" max="9729" width="9.109375" style="91"/>
    <col min="9730" max="9730" width="6.5546875" style="91" customWidth="1"/>
    <col min="9731" max="9731" width="52" style="91" customWidth="1"/>
    <col min="9732" max="9732" width="13.5546875" style="91" customWidth="1"/>
    <col min="9733" max="9739" width="11.88671875" style="91" customWidth="1"/>
    <col min="9740" max="9740" width="13.5546875" style="91" customWidth="1"/>
    <col min="9741" max="9985" width="9.109375" style="91"/>
    <col min="9986" max="9986" width="6.5546875" style="91" customWidth="1"/>
    <col min="9987" max="9987" width="52" style="91" customWidth="1"/>
    <col min="9988" max="9988" width="13.5546875" style="91" customWidth="1"/>
    <col min="9989" max="9995" width="11.88671875" style="91" customWidth="1"/>
    <col min="9996" max="9996" width="13.5546875" style="91" customWidth="1"/>
    <col min="9997" max="10241" width="9.109375" style="91"/>
    <col min="10242" max="10242" width="6.5546875" style="91" customWidth="1"/>
    <col min="10243" max="10243" width="52" style="91" customWidth="1"/>
    <col min="10244" max="10244" width="13.5546875" style="91" customWidth="1"/>
    <col min="10245" max="10251" width="11.88671875" style="91" customWidth="1"/>
    <col min="10252" max="10252" width="13.5546875" style="91" customWidth="1"/>
    <col min="10253" max="10497" width="9.109375" style="91"/>
    <col min="10498" max="10498" width="6.5546875" style="91" customWidth="1"/>
    <col min="10499" max="10499" width="52" style="91" customWidth="1"/>
    <col min="10500" max="10500" width="13.5546875" style="91" customWidth="1"/>
    <col min="10501" max="10507" width="11.88671875" style="91" customWidth="1"/>
    <col min="10508" max="10508" width="13.5546875" style="91" customWidth="1"/>
    <col min="10509" max="10753" width="9.109375" style="91"/>
    <col min="10754" max="10754" width="6.5546875" style="91" customWidth="1"/>
    <col min="10755" max="10755" width="52" style="91" customWidth="1"/>
    <col min="10756" max="10756" width="13.5546875" style="91" customWidth="1"/>
    <col min="10757" max="10763" width="11.88671875" style="91" customWidth="1"/>
    <col min="10764" max="10764" width="13.5546875" style="91" customWidth="1"/>
    <col min="10765" max="11009" width="9.109375" style="91"/>
    <col min="11010" max="11010" width="6.5546875" style="91" customWidth="1"/>
    <col min="11011" max="11011" width="52" style="91" customWidth="1"/>
    <col min="11012" max="11012" width="13.5546875" style="91" customWidth="1"/>
    <col min="11013" max="11019" width="11.88671875" style="91" customWidth="1"/>
    <col min="11020" max="11020" width="13.5546875" style="91" customWidth="1"/>
    <col min="11021" max="11265" width="9.109375" style="91"/>
    <col min="11266" max="11266" width="6.5546875" style="91" customWidth="1"/>
    <col min="11267" max="11267" width="52" style="91" customWidth="1"/>
    <col min="11268" max="11268" width="13.5546875" style="91" customWidth="1"/>
    <col min="11269" max="11275" width="11.88671875" style="91" customWidth="1"/>
    <col min="11276" max="11276" width="13.5546875" style="91" customWidth="1"/>
    <col min="11277" max="11521" width="9.109375" style="91"/>
    <col min="11522" max="11522" width="6.5546875" style="91" customWidth="1"/>
    <col min="11523" max="11523" width="52" style="91" customWidth="1"/>
    <col min="11524" max="11524" width="13.5546875" style="91" customWidth="1"/>
    <col min="11525" max="11531" width="11.88671875" style="91" customWidth="1"/>
    <col min="11532" max="11532" width="13.5546875" style="91" customWidth="1"/>
    <col min="11533" max="11777" width="9.109375" style="91"/>
    <col min="11778" max="11778" width="6.5546875" style="91" customWidth="1"/>
    <col min="11779" max="11779" width="52" style="91" customWidth="1"/>
    <col min="11780" max="11780" width="13.5546875" style="91" customWidth="1"/>
    <col min="11781" max="11787" width="11.88671875" style="91" customWidth="1"/>
    <col min="11788" max="11788" width="13.5546875" style="91" customWidth="1"/>
    <col min="11789" max="12033" width="9.109375" style="91"/>
    <col min="12034" max="12034" width="6.5546875" style="91" customWidth="1"/>
    <col min="12035" max="12035" width="52" style="91" customWidth="1"/>
    <col min="12036" max="12036" width="13.5546875" style="91" customWidth="1"/>
    <col min="12037" max="12043" width="11.88671875" style="91" customWidth="1"/>
    <col min="12044" max="12044" width="13.5546875" style="91" customWidth="1"/>
    <col min="12045" max="12289" width="9.109375" style="91"/>
    <col min="12290" max="12290" width="6.5546875" style="91" customWidth="1"/>
    <col min="12291" max="12291" width="52" style="91" customWidth="1"/>
    <col min="12292" max="12292" width="13.5546875" style="91" customWidth="1"/>
    <col min="12293" max="12299" width="11.88671875" style="91" customWidth="1"/>
    <col min="12300" max="12300" width="13.5546875" style="91" customWidth="1"/>
    <col min="12301" max="12545" width="9.109375" style="91"/>
    <col min="12546" max="12546" width="6.5546875" style="91" customWidth="1"/>
    <col min="12547" max="12547" width="52" style="91" customWidth="1"/>
    <col min="12548" max="12548" width="13.5546875" style="91" customWidth="1"/>
    <col min="12549" max="12555" width="11.88671875" style="91" customWidth="1"/>
    <col min="12556" max="12556" width="13.5546875" style="91" customWidth="1"/>
    <col min="12557" max="12801" width="9.109375" style="91"/>
    <col min="12802" max="12802" width="6.5546875" style="91" customWidth="1"/>
    <col min="12803" max="12803" width="52" style="91" customWidth="1"/>
    <col min="12804" max="12804" width="13.5546875" style="91" customWidth="1"/>
    <col min="12805" max="12811" width="11.88671875" style="91" customWidth="1"/>
    <col min="12812" max="12812" width="13.5546875" style="91" customWidth="1"/>
    <col min="12813" max="13057" width="9.109375" style="91"/>
    <col min="13058" max="13058" width="6.5546875" style="91" customWidth="1"/>
    <col min="13059" max="13059" width="52" style="91" customWidth="1"/>
    <col min="13060" max="13060" width="13.5546875" style="91" customWidth="1"/>
    <col min="13061" max="13067" width="11.88671875" style="91" customWidth="1"/>
    <col min="13068" max="13068" width="13.5546875" style="91" customWidth="1"/>
    <col min="13069" max="13313" width="9.109375" style="91"/>
    <col min="13314" max="13314" width="6.5546875" style="91" customWidth="1"/>
    <col min="13315" max="13315" width="52" style="91" customWidth="1"/>
    <col min="13316" max="13316" width="13.5546875" style="91" customWidth="1"/>
    <col min="13317" max="13323" width="11.88671875" style="91" customWidth="1"/>
    <col min="13324" max="13324" width="13.5546875" style="91" customWidth="1"/>
    <col min="13325" max="13569" width="9.109375" style="91"/>
    <col min="13570" max="13570" width="6.5546875" style="91" customWidth="1"/>
    <col min="13571" max="13571" width="52" style="91" customWidth="1"/>
    <col min="13572" max="13572" width="13.5546875" style="91" customWidth="1"/>
    <col min="13573" max="13579" width="11.88671875" style="91" customWidth="1"/>
    <col min="13580" max="13580" width="13.5546875" style="91" customWidth="1"/>
    <col min="13581" max="13825" width="9.109375" style="91"/>
    <col min="13826" max="13826" width="6.5546875" style="91" customWidth="1"/>
    <col min="13827" max="13827" width="52" style="91" customWidth="1"/>
    <col min="13828" max="13828" width="13.5546875" style="91" customWidth="1"/>
    <col min="13829" max="13835" width="11.88671875" style="91" customWidth="1"/>
    <col min="13836" max="13836" width="13.5546875" style="91" customWidth="1"/>
    <col min="13837" max="14081" width="9.109375" style="91"/>
    <col min="14082" max="14082" width="6.5546875" style="91" customWidth="1"/>
    <col min="14083" max="14083" width="52" style="91" customWidth="1"/>
    <col min="14084" max="14084" width="13.5546875" style="91" customWidth="1"/>
    <col min="14085" max="14091" width="11.88671875" style="91" customWidth="1"/>
    <col min="14092" max="14092" width="13.5546875" style="91" customWidth="1"/>
    <col min="14093" max="14337" width="9.109375" style="91"/>
    <col min="14338" max="14338" width="6.5546875" style="91" customWidth="1"/>
    <col min="14339" max="14339" width="52" style="91" customWidth="1"/>
    <col min="14340" max="14340" width="13.5546875" style="91" customWidth="1"/>
    <col min="14341" max="14347" width="11.88671875" style="91" customWidth="1"/>
    <col min="14348" max="14348" width="13.5546875" style="91" customWidth="1"/>
    <col min="14349" max="14593" width="9.109375" style="91"/>
    <col min="14594" max="14594" width="6.5546875" style="91" customWidth="1"/>
    <col min="14595" max="14595" width="52" style="91" customWidth="1"/>
    <col min="14596" max="14596" width="13.5546875" style="91" customWidth="1"/>
    <col min="14597" max="14603" width="11.88671875" style="91" customWidth="1"/>
    <col min="14604" max="14604" width="13.5546875" style="91" customWidth="1"/>
    <col min="14605" max="14849" width="9.109375" style="91"/>
    <col min="14850" max="14850" width="6.5546875" style="91" customWidth="1"/>
    <col min="14851" max="14851" width="52" style="91" customWidth="1"/>
    <col min="14852" max="14852" width="13.5546875" style="91" customWidth="1"/>
    <col min="14853" max="14859" width="11.88671875" style="91" customWidth="1"/>
    <col min="14860" max="14860" width="13.5546875" style="91" customWidth="1"/>
    <col min="14861" max="15105" width="9.109375" style="91"/>
    <col min="15106" max="15106" width="6.5546875" style="91" customWidth="1"/>
    <col min="15107" max="15107" width="52" style="91" customWidth="1"/>
    <col min="15108" max="15108" width="13.5546875" style="91" customWidth="1"/>
    <col min="15109" max="15115" width="11.88671875" style="91" customWidth="1"/>
    <col min="15116" max="15116" width="13.5546875" style="91" customWidth="1"/>
    <col min="15117" max="15361" width="9.109375" style="91"/>
    <col min="15362" max="15362" width="6.5546875" style="91" customWidth="1"/>
    <col min="15363" max="15363" width="52" style="91" customWidth="1"/>
    <col min="15364" max="15364" width="13.5546875" style="91" customWidth="1"/>
    <col min="15365" max="15371" width="11.88671875" style="91" customWidth="1"/>
    <col min="15372" max="15372" width="13.5546875" style="91" customWidth="1"/>
    <col min="15373" max="15617" width="9.109375" style="91"/>
    <col min="15618" max="15618" width="6.5546875" style="91" customWidth="1"/>
    <col min="15619" max="15619" width="52" style="91" customWidth="1"/>
    <col min="15620" max="15620" width="13.5546875" style="91" customWidth="1"/>
    <col min="15621" max="15627" width="11.88671875" style="91" customWidth="1"/>
    <col min="15628" max="15628" width="13.5546875" style="91" customWidth="1"/>
    <col min="15629" max="15873" width="9.109375" style="91"/>
    <col min="15874" max="15874" width="6.5546875" style="91" customWidth="1"/>
    <col min="15875" max="15875" width="52" style="91" customWidth="1"/>
    <col min="15876" max="15876" width="13.5546875" style="91" customWidth="1"/>
    <col min="15877" max="15883" width="11.88671875" style="91" customWidth="1"/>
    <col min="15884" max="15884" width="13.5546875" style="91" customWidth="1"/>
    <col min="15885" max="16129" width="9.109375" style="91"/>
    <col min="16130" max="16130" width="6.5546875" style="91" customWidth="1"/>
    <col min="16131" max="16131" width="52" style="91" customWidth="1"/>
    <col min="16132" max="16132" width="13.5546875" style="91" customWidth="1"/>
    <col min="16133" max="16139" width="11.88671875" style="91" customWidth="1"/>
    <col min="16140" max="16140" width="13.5546875" style="91" customWidth="1"/>
    <col min="16141" max="16384" width="9.109375" style="91"/>
  </cols>
  <sheetData>
    <row r="1" spans="1:12" s="4" customFormat="1" ht="20.25" customHeight="1" thickBot="1" x14ac:dyDescent="0.35">
      <c r="A1" s="81"/>
      <c r="B1" s="2"/>
      <c r="C1" s="2"/>
      <c r="D1" s="2"/>
      <c r="E1" s="2"/>
      <c r="F1" s="2"/>
      <c r="G1" s="2"/>
      <c r="H1" s="2"/>
      <c r="I1" s="2"/>
      <c r="J1" s="2"/>
      <c r="K1" s="2"/>
      <c r="L1" s="82" t="s">
        <v>109</v>
      </c>
    </row>
    <row r="2" spans="1:12" s="84" customFormat="1" ht="15.6" x14ac:dyDescent="0.3">
      <c r="A2" s="174" t="str">
        <f>[1]RM_ALAPADATOK!A11</f>
        <v>Biharkeresztesi Közös Önkormányzati Hivatal</v>
      </c>
      <c r="B2" s="150"/>
      <c r="C2" s="150"/>
      <c r="D2" s="150"/>
      <c r="E2" s="150"/>
      <c r="F2" s="150"/>
      <c r="G2" s="150"/>
      <c r="H2" s="150"/>
      <c r="I2" s="150"/>
      <c r="J2" s="150"/>
      <c r="K2" s="151"/>
      <c r="L2" s="83" t="s">
        <v>0</v>
      </c>
    </row>
    <row r="3" spans="1:12" s="84" customFormat="1" ht="23.1" customHeight="1" thickBot="1" x14ac:dyDescent="0.35">
      <c r="A3" s="175" t="str">
        <f>CONCATENATE('[1]RM_9.1.1.sz.mell'!A3:J3)</f>
        <v>Kötelező feladtok bevételeinek, kiadásainak módosítása</v>
      </c>
      <c r="B3" s="153"/>
      <c r="C3" s="153"/>
      <c r="D3" s="153"/>
      <c r="E3" s="153"/>
      <c r="F3" s="153"/>
      <c r="G3" s="153"/>
      <c r="H3" s="153"/>
      <c r="I3" s="153"/>
      <c r="J3" s="153"/>
      <c r="K3" s="154"/>
      <c r="L3" s="85" t="s">
        <v>0</v>
      </c>
    </row>
    <row r="4" spans="1:12" s="84" customFormat="1" ht="12.9" customHeight="1" thickBot="1" x14ac:dyDescent="0.35">
      <c r="A4" s="86"/>
      <c r="B4" s="87"/>
      <c r="C4" s="87"/>
      <c r="D4" s="88"/>
      <c r="E4" s="88"/>
      <c r="F4" s="88"/>
      <c r="G4" s="88"/>
      <c r="H4" s="88"/>
      <c r="I4" s="88"/>
      <c r="J4" s="88"/>
      <c r="K4" s="88"/>
      <c r="L4" s="89" t="s">
        <v>3</v>
      </c>
    </row>
    <row r="5" spans="1:12" s="90" customFormat="1" ht="14.1" customHeight="1" x14ac:dyDescent="0.3">
      <c r="A5" s="176" t="s">
        <v>4</v>
      </c>
      <c r="B5" s="162" t="s">
        <v>5</v>
      </c>
      <c r="C5" s="162" t="s">
        <v>112</v>
      </c>
      <c r="D5" s="162" t="s">
        <v>105</v>
      </c>
      <c r="E5" s="162" t="s">
        <v>113</v>
      </c>
      <c r="F5" s="162" t="s">
        <v>114</v>
      </c>
      <c r="G5" s="162" t="str">
        <f>CONCATENATE('[1]RM_9.1.sz.mell'!F5)</f>
        <v xml:space="preserve">… . sz. módosítás </v>
      </c>
      <c r="H5" s="162" t="str">
        <f>CONCATENATE('[1]RM_9.1.sz.mell'!G5)</f>
        <v xml:space="preserve">… . sz. módosítás </v>
      </c>
      <c r="I5" s="162" t="str">
        <f>CONCATENATE('[1]RM_9.1.sz.mell'!H5)</f>
        <v xml:space="preserve">… . sz. módosítás </v>
      </c>
      <c r="J5" s="162" t="str">
        <f>CONCATENATE('[1]RM_9.1.sz.mell'!I5)</f>
        <v xml:space="preserve">… . sz. módosítás </v>
      </c>
      <c r="K5" s="162" t="s">
        <v>7</v>
      </c>
      <c r="L5" s="165" t="s">
        <v>115</v>
      </c>
    </row>
    <row r="6" spans="1:12" ht="12.75" customHeight="1" x14ac:dyDescent="0.3">
      <c r="A6" s="177"/>
      <c r="B6" s="179"/>
      <c r="C6" s="181"/>
      <c r="D6" s="163"/>
      <c r="E6" s="163"/>
      <c r="F6" s="163"/>
      <c r="G6" s="163"/>
      <c r="H6" s="163"/>
      <c r="I6" s="163"/>
      <c r="J6" s="163"/>
      <c r="K6" s="163"/>
      <c r="L6" s="166"/>
    </row>
    <row r="7" spans="1:12" s="92" customFormat="1" ht="9.9" customHeight="1" thickBot="1" x14ac:dyDescent="0.35">
      <c r="A7" s="178"/>
      <c r="B7" s="180"/>
      <c r="C7" s="182"/>
      <c r="D7" s="164"/>
      <c r="E7" s="164"/>
      <c r="F7" s="164"/>
      <c r="G7" s="164"/>
      <c r="H7" s="164"/>
      <c r="I7" s="164"/>
      <c r="J7" s="164"/>
      <c r="K7" s="164"/>
      <c r="L7" s="167"/>
    </row>
    <row r="8" spans="1:12" s="96" customFormat="1" ht="10.5" customHeight="1" thickBot="1" x14ac:dyDescent="0.35">
      <c r="A8" s="93" t="s">
        <v>8</v>
      </c>
      <c r="B8" s="94" t="s">
        <v>9</v>
      </c>
      <c r="C8" s="94"/>
      <c r="D8" s="94" t="s">
        <v>10</v>
      </c>
      <c r="E8" s="94" t="s">
        <v>11</v>
      </c>
      <c r="F8" s="94" t="s">
        <v>12</v>
      </c>
      <c r="G8" s="94" t="s">
        <v>13</v>
      </c>
      <c r="H8" s="94" t="s">
        <v>14</v>
      </c>
      <c r="I8" s="94" t="s">
        <v>15</v>
      </c>
      <c r="J8" s="94" t="s">
        <v>16</v>
      </c>
      <c r="K8" s="95" t="s">
        <v>17</v>
      </c>
      <c r="L8" s="18" t="s">
        <v>18</v>
      </c>
    </row>
    <row r="9" spans="1:12" s="96" customFormat="1" ht="10.5" customHeight="1" thickBot="1" x14ac:dyDescent="0.35">
      <c r="A9" s="168" t="s">
        <v>19</v>
      </c>
      <c r="B9" s="169"/>
      <c r="C9" s="169"/>
      <c r="D9" s="169"/>
      <c r="E9" s="169"/>
      <c r="F9" s="169"/>
      <c r="G9" s="169"/>
      <c r="H9" s="169"/>
      <c r="I9" s="169"/>
      <c r="J9" s="169"/>
      <c r="K9" s="169"/>
      <c r="L9" s="170"/>
    </row>
    <row r="10" spans="1:12" s="98" customFormat="1" ht="12" customHeight="1" thickBot="1" x14ac:dyDescent="0.35">
      <c r="A10" s="97">
        <f>'[1]RM_9.2.sz.mell'!A10</f>
        <v>1</v>
      </c>
      <c r="B10" s="21" t="str">
        <f>'[1]RM_9.2.sz.mell'!B10</f>
        <v>Működési bevételek (2+…+12)</v>
      </c>
      <c r="C10" s="111">
        <f>SUM(C11:C21)</f>
        <v>2759683</v>
      </c>
      <c r="D10" s="22">
        <f>SUM(D11:D21)</f>
        <v>2933323</v>
      </c>
      <c r="E10" s="22">
        <f t="shared" ref="E10:L10" si="0">SUM(E11:E21)</f>
        <v>745000</v>
      </c>
      <c r="F10" s="22">
        <f t="shared" si="0"/>
        <v>2614163</v>
      </c>
      <c r="G10" s="22">
        <f t="shared" si="0"/>
        <v>0</v>
      </c>
      <c r="H10" s="22">
        <f t="shared" si="0"/>
        <v>0</v>
      </c>
      <c r="I10" s="22">
        <f t="shared" si="0"/>
        <v>0</v>
      </c>
      <c r="J10" s="22">
        <f t="shared" si="0"/>
        <v>0</v>
      </c>
      <c r="K10" s="22">
        <f t="shared" si="0"/>
        <v>3359163</v>
      </c>
      <c r="L10" s="22">
        <f t="shared" si="0"/>
        <v>6292486</v>
      </c>
    </row>
    <row r="11" spans="1:12" s="98" customFormat="1" ht="12" customHeight="1" x14ac:dyDescent="0.3">
      <c r="A11" s="99" t="str">
        <f>'[1]RM_9.2.sz.mell'!A11</f>
        <v>2</v>
      </c>
      <c r="B11" s="25" t="str">
        <f>'[1]RM_9.2.sz.mell'!B11</f>
        <v>Készletértékesítés ellenértéke</v>
      </c>
      <c r="C11" s="108"/>
      <c r="D11" s="26"/>
      <c r="E11" s="27"/>
      <c r="F11" s="27"/>
      <c r="G11" s="27"/>
      <c r="H11" s="27"/>
      <c r="I11" s="27"/>
      <c r="J11" s="27"/>
      <c r="K11" s="28">
        <f>E11+F11+G11+H11+I11+J11</f>
        <v>0</v>
      </c>
      <c r="L11" s="29">
        <f>D11+K11</f>
        <v>0</v>
      </c>
    </row>
    <row r="12" spans="1:12" s="98" customFormat="1" ht="12" customHeight="1" x14ac:dyDescent="0.3">
      <c r="A12" s="24" t="str">
        <f>'[1]RM_9.2.sz.mell'!A12</f>
        <v>3</v>
      </c>
      <c r="B12" s="30" t="str">
        <f>'[1]RM_9.2.sz.mell'!B12</f>
        <v>Szolgáltatások ellenértéke</v>
      </c>
      <c r="C12" s="109">
        <v>24772</v>
      </c>
      <c r="D12" s="31"/>
      <c r="E12" s="32"/>
      <c r="F12" s="32"/>
      <c r="G12" s="32"/>
      <c r="H12" s="32"/>
      <c r="I12" s="32"/>
      <c r="J12" s="32"/>
      <c r="K12" s="33">
        <f t="shared" ref="K12:K21" si="1">E12+F12+G12+H12+I12+J12</f>
        <v>0</v>
      </c>
      <c r="L12" s="29">
        <f t="shared" ref="L12:L21" si="2">D12+K12</f>
        <v>0</v>
      </c>
    </row>
    <row r="13" spans="1:12" s="98" customFormat="1" ht="12" customHeight="1" x14ac:dyDescent="0.3">
      <c r="A13" s="24" t="str">
        <f>'[1]RM_9.2.sz.mell'!A13</f>
        <v>4</v>
      </c>
      <c r="B13" s="30" t="str">
        <f>'[1]RM_9.2.sz.mell'!B13</f>
        <v>Közvetített szolgáltatások értéke</v>
      </c>
      <c r="C13" s="109">
        <v>2178820</v>
      </c>
      <c r="D13" s="31">
        <v>2443640</v>
      </c>
      <c r="E13" s="32">
        <v>500000</v>
      </c>
      <c r="F13" s="32">
        <v>1850000</v>
      </c>
      <c r="G13" s="32"/>
      <c r="H13" s="32"/>
      <c r="I13" s="32"/>
      <c r="J13" s="32"/>
      <c r="K13" s="33">
        <f t="shared" si="1"/>
        <v>2350000</v>
      </c>
      <c r="L13" s="29">
        <f t="shared" si="2"/>
        <v>4793640</v>
      </c>
    </row>
    <row r="14" spans="1:12" s="98" customFormat="1" ht="12" customHeight="1" x14ac:dyDescent="0.3">
      <c r="A14" s="24" t="str">
        <f>'[1]RM_9.2.sz.mell'!A14</f>
        <v>5</v>
      </c>
      <c r="B14" s="30" t="str">
        <f>'[1]RM_9.2.sz.mell'!B14</f>
        <v>Tulajdonosi bevételek</v>
      </c>
      <c r="C14" s="109"/>
      <c r="D14" s="31"/>
      <c r="E14" s="32"/>
      <c r="F14" s="32"/>
      <c r="G14" s="32"/>
      <c r="H14" s="32"/>
      <c r="I14" s="32"/>
      <c r="J14" s="32"/>
      <c r="K14" s="33">
        <f t="shared" si="1"/>
        <v>0</v>
      </c>
      <c r="L14" s="29">
        <f t="shared" si="2"/>
        <v>0</v>
      </c>
    </row>
    <row r="15" spans="1:12" s="98" customFormat="1" ht="12" customHeight="1" x14ac:dyDescent="0.3">
      <c r="A15" s="24" t="str">
        <f>'[1]RM_9.2.sz.mell'!A15</f>
        <v>6</v>
      </c>
      <c r="B15" s="30" t="str">
        <f>'[1]RM_9.2.sz.mell'!B15</f>
        <v>Ellátási díjak</v>
      </c>
      <c r="C15" s="109"/>
      <c r="D15" s="31"/>
      <c r="E15" s="32"/>
      <c r="F15" s="32"/>
      <c r="G15" s="32"/>
      <c r="H15" s="32"/>
      <c r="I15" s="32"/>
      <c r="J15" s="32"/>
      <c r="K15" s="33">
        <f t="shared" si="1"/>
        <v>0</v>
      </c>
      <c r="L15" s="29">
        <f t="shared" si="2"/>
        <v>0</v>
      </c>
    </row>
    <row r="16" spans="1:12" s="98" customFormat="1" ht="12" customHeight="1" x14ac:dyDescent="0.3">
      <c r="A16" s="24" t="str">
        <f>'[1]RM_9.2.sz.mell'!A16</f>
        <v>7</v>
      </c>
      <c r="B16" s="30" t="str">
        <f>'[1]RM_9.2.sz.mell'!B16</f>
        <v>Kiszámlázott általános forgalmi adó</v>
      </c>
      <c r="C16" s="109">
        <v>507362</v>
      </c>
      <c r="D16" s="31">
        <v>489683</v>
      </c>
      <c r="E16" s="32">
        <v>135000</v>
      </c>
      <c r="F16" s="32">
        <v>702163</v>
      </c>
      <c r="G16" s="32"/>
      <c r="H16" s="32"/>
      <c r="I16" s="32"/>
      <c r="J16" s="32"/>
      <c r="K16" s="33">
        <f t="shared" si="1"/>
        <v>837163</v>
      </c>
      <c r="L16" s="29">
        <f t="shared" si="2"/>
        <v>1326846</v>
      </c>
    </row>
    <row r="17" spans="1:12" s="98" customFormat="1" ht="12" customHeight="1" x14ac:dyDescent="0.3">
      <c r="A17" s="24" t="str">
        <f>'[1]RM_9.2.sz.mell'!A17</f>
        <v>8</v>
      </c>
      <c r="B17" s="34" t="str">
        <f>'[1]RM_9.2.sz.mell'!B17</f>
        <v>Általános forgalmi adó visszatérülése</v>
      </c>
      <c r="C17" s="110"/>
      <c r="D17" s="31"/>
      <c r="E17" s="32"/>
      <c r="F17" s="32"/>
      <c r="G17" s="32"/>
      <c r="H17" s="32"/>
      <c r="I17" s="32"/>
      <c r="J17" s="32"/>
      <c r="K17" s="33">
        <f t="shared" si="1"/>
        <v>0</v>
      </c>
      <c r="L17" s="29">
        <f t="shared" si="2"/>
        <v>0</v>
      </c>
    </row>
    <row r="18" spans="1:12" s="98" customFormat="1" ht="12" customHeight="1" x14ac:dyDescent="0.3">
      <c r="A18" s="24" t="str">
        <f>'[1]RM_9.2.sz.mell'!A18</f>
        <v>9</v>
      </c>
      <c r="B18" s="30" t="str">
        <f>'[1]RM_9.2.sz.mell'!B18</f>
        <v>Kamatbevételek</v>
      </c>
      <c r="C18" s="109"/>
      <c r="D18" s="31"/>
      <c r="E18" s="32">
        <v>10000</v>
      </c>
      <c r="F18" s="32">
        <v>12000</v>
      </c>
      <c r="G18" s="32"/>
      <c r="H18" s="32"/>
      <c r="I18" s="32"/>
      <c r="J18" s="32"/>
      <c r="K18" s="33">
        <f t="shared" si="1"/>
        <v>22000</v>
      </c>
      <c r="L18" s="29">
        <f t="shared" si="2"/>
        <v>22000</v>
      </c>
    </row>
    <row r="19" spans="1:12" s="100" customFormat="1" ht="12" customHeight="1" x14ac:dyDescent="0.3">
      <c r="A19" s="24" t="str">
        <f>'[1]RM_9.2.sz.mell'!A19</f>
        <v>10</v>
      </c>
      <c r="B19" s="30" t="str">
        <f>'[1]RM_9.2.sz.mell'!B19</f>
        <v>Egyéb pénzügyi műveletek bevételei</v>
      </c>
      <c r="C19" s="109"/>
      <c r="D19" s="31"/>
      <c r="E19" s="32"/>
      <c r="F19" s="32"/>
      <c r="G19" s="32"/>
      <c r="H19" s="32"/>
      <c r="I19" s="32"/>
      <c r="J19" s="32"/>
      <c r="K19" s="33">
        <f t="shared" si="1"/>
        <v>0</v>
      </c>
      <c r="L19" s="29">
        <f t="shared" si="2"/>
        <v>0</v>
      </c>
    </row>
    <row r="20" spans="1:12" s="100" customFormat="1" ht="12" customHeight="1" x14ac:dyDescent="0.3">
      <c r="A20" s="24" t="str">
        <f>'[1]RM_9.2.sz.mell'!A20</f>
        <v>11</v>
      </c>
      <c r="B20" s="30" t="str">
        <f>'[1]RM_9.2.sz.mell'!B20</f>
        <v>Biztosító által fizetett kártérítés</v>
      </c>
      <c r="C20" s="109"/>
      <c r="D20" s="31"/>
      <c r="E20" s="32"/>
      <c r="F20" s="32"/>
      <c r="G20" s="32"/>
      <c r="H20" s="32"/>
      <c r="I20" s="32"/>
      <c r="J20" s="32"/>
      <c r="K20" s="33">
        <f t="shared" si="1"/>
        <v>0</v>
      </c>
      <c r="L20" s="29">
        <f t="shared" si="2"/>
        <v>0</v>
      </c>
    </row>
    <row r="21" spans="1:12" s="100" customFormat="1" ht="12" customHeight="1" thickBot="1" x14ac:dyDescent="0.35">
      <c r="A21" s="36" t="str">
        <f>'[1]RM_9.2.sz.mell'!A21</f>
        <v>12</v>
      </c>
      <c r="B21" s="34" t="str">
        <f>'[1]RM_9.2.sz.mell'!B21</f>
        <v>Egyéb működési bevételek</v>
      </c>
      <c r="C21" s="110">
        <v>48729</v>
      </c>
      <c r="D21" s="37"/>
      <c r="E21" s="38">
        <v>100000</v>
      </c>
      <c r="F21" s="38">
        <v>50000</v>
      </c>
      <c r="G21" s="38"/>
      <c r="H21" s="38"/>
      <c r="I21" s="38"/>
      <c r="J21" s="38"/>
      <c r="K21" s="39">
        <f t="shared" si="1"/>
        <v>150000</v>
      </c>
      <c r="L21" s="29">
        <f t="shared" si="2"/>
        <v>150000</v>
      </c>
    </row>
    <row r="22" spans="1:12" s="98" customFormat="1" ht="12" customHeight="1" thickBot="1" x14ac:dyDescent="0.35">
      <c r="A22" s="40" t="str">
        <f>'[1]RM_9.2.sz.mell'!A22</f>
        <v>13</v>
      </c>
      <c r="B22" s="21" t="str">
        <f>'[1]RM_9.2.sz.mell'!B22</f>
        <v>Működési célú támogatások államháztartáson belülről (14+…+16)</v>
      </c>
      <c r="C22" s="111">
        <f>SUM(C23:C25)</f>
        <v>19067501</v>
      </c>
      <c r="D22" s="22">
        <f>SUM(D23:D25)</f>
        <v>13384123</v>
      </c>
      <c r="E22" s="22">
        <f t="shared" ref="E22:K22" si="3">SUM(E23:E25)</f>
        <v>0</v>
      </c>
      <c r="F22" s="22">
        <f t="shared" si="3"/>
        <v>0</v>
      </c>
      <c r="G22" s="22">
        <f t="shared" si="3"/>
        <v>0</v>
      </c>
      <c r="H22" s="22">
        <f t="shared" si="3"/>
        <v>0</v>
      </c>
      <c r="I22" s="22">
        <f t="shared" si="3"/>
        <v>0</v>
      </c>
      <c r="J22" s="22">
        <f t="shared" si="3"/>
        <v>0</v>
      </c>
      <c r="K22" s="22">
        <f t="shared" si="3"/>
        <v>0</v>
      </c>
      <c r="L22" s="41">
        <f>SUM(L23:L25)</f>
        <v>13384123</v>
      </c>
    </row>
    <row r="23" spans="1:12" s="100" customFormat="1" ht="12" customHeight="1" x14ac:dyDescent="0.3">
      <c r="A23" s="24" t="str">
        <f>'[1]RM_9.2.sz.mell'!A23</f>
        <v>14</v>
      </c>
      <c r="B23" s="42" t="str">
        <f>'[1]RM_9.2.sz.mell'!B23</f>
        <v>Elvonások és befizetések bevételei</v>
      </c>
      <c r="C23" s="112"/>
      <c r="D23" s="43"/>
      <c r="E23" s="44"/>
      <c r="F23" s="44"/>
      <c r="G23" s="44"/>
      <c r="H23" s="44"/>
      <c r="I23" s="44"/>
      <c r="J23" s="44"/>
      <c r="K23" s="45">
        <f>E23+F23+G23+H23+I23+J23</f>
        <v>0</v>
      </c>
      <c r="L23" s="29">
        <f>D23+K23</f>
        <v>0</v>
      </c>
    </row>
    <row r="24" spans="1:12" s="100" customFormat="1" ht="12" customHeight="1" x14ac:dyDescent="0.3">
      <c r="A24" s="24" t="str">
        <f>'[1]RM_9.2.sz.mell'!A24</f>
        <v>15</v>
      </c>
      <c r="B24" s="42" t="str">
        <f>'[1]RM_9.2.sz.mell'!B24</f>
        <v>Működési célú visszatérítendő támogatások, kölcsönök visszatérülése</v>
      </c>
      <c r="C24" s="112"/>
      <c r="D24" s="31"/>
      <c r="E24" s="32"/>
      <c r="F24" s="32"/>
      <c r="G24" s="32"/>
      <c r="H24" s="32"/>
      <c r="I24" s="32"/>
      <c r="J24" s="32"/>
      <c r="K24" s="33">
        <f>E24+F24+G24+H24+I24+J24</f>
        <v>0</v>
      </c>
      <c r="L24" s="46">
        <f>D24+K24</f>
        <v>0</v>
      </c>
    </row>
    <row r="25" spans="1:12" s="100" customFormat="1" ht="12" customHeight="1" x14ac:dyDescent="0.3">
      <c r="A25" s="24" t="str">
        <f>'[1]RM_9.2.sz.mell'!A25</f>
        <v>16</v>
      </c>
      <c r="B25" s="42" t="str">
        <f>'[1]RM_9.2.sz.mell'!B25</f>
        <v>Egyéb működési célú támogatások bevételei</v>
      </c>
      <c r="C25" s="112">
        <v>19067501</v>
      </c>
      <c r="D25" s="31">
        <v>13384123</v>
      </c>
      <c r="E25" s="32"/>
      <c r="F25" s="32"/>
      <c r="G25" s="32"/>
      <c r="H25" s="32"/>
      <c r="I25" s="32"/>
      <c r="J25" s="32"/>
      <c r="K25" s="33">
        <f>E25+F25+G25+H25+I25+J25</f>
        <v>0</v>
      </c>
      <c r="L25" s="46">
        <f>D25+K25</f>
        <v>13384123</v>
      </c>
    </row>
    <row r="26" spans="1:12" s="100" customFormat="1" ht="12" customHeight="1" thickBot="1" x14ac:dyDescent="0.35">
      <c r="A26" s="36" t="str">
        <f>'[1]RM_9.2.sz.mell'!A26</f>
        <v>17</v>
      </c>
      <c r="B26" s="47" t="str">
        <f>'[1]RM_9.2.sz.mell'!B26</f>
        <v xml:space="preserve">  16-ból EU támogatás</v>
      </c>
      <c r="C26" s="113"/>
      <c r="D26" s="37"/>
      <c r="E26" s="38"/>
      <c r="F26" s="38"/>
      <c r="G26" s="38"/>
      <c r="H26" s="38"/>
      <c r="I26" s="38"/>
      <c r="J26" s="38"/>
      <c r="K26" s="48">
        <f>E26+F26+G26+H26+I26+J26</f>
        <v>0</v>
      </c>
      <c r="L26" s="49">
        <f>D26+K26</f>
        <v>0</v>
      </c>
    </row>
    <row r="27" spans="1:12" s="100" customFormat="1" ht="12" customHeight="1" thickBot="1" x14ac:dyDescent="0.35">
      <c r="A27" s="40" t="str">
        <f>'[1]RM_9.2.sz.mell'!A27</f>
        <v>18</v>
      </c>
      <c r="B27" s="50" t="str">
        <f>'[1]RM_9.2.sz.mell'!B27</f>
        <v>Közhatalmi bevételek</v>
      </c>
      <c r="C27" s="114"/>
      <c r="D27" s="51"/>
      <c r="E27" s="58"/>
      <c r="F27" s="58"/>
      <c r="G27" s="58"/>
      <c r="H27" s="58"/>
      <c r="I27" s="58"/>
      <c r="J27" s="58"/>
      <c r="K27" s="101">
        <f>E27+F27+G27+H27+I27+J27</f>
        <v>0</v>
      </c>
      <c r="L27" s="59">
        <f>D27+K27</f>
        <v>0</v>
      </c>
    </row>
    <row r="28" spans="1:12" s="100" customFormat="1" thickBot="1" x14ac:dyDescent="0.35">
      <c r="A28" s="40" t="str">
        <f>'[1]RM_9.2.sz.mell'!A28</f>
        <v>19</v>
      </c>
      <c r="B28" s="50" t="str">
        <f>'[1]RM_9.2.sz.mell'!B28</f>
        <v>Felhalmozási célú támogatások államháztartáson belülről (20+…+22)</v>
      </c>
      <c r="C28" s="114"/>
      <c r="D28" s="22">
        <f>+D29+D30+D31</f>
        <v>0</v>
      </c>
      <c r="E28" s="22">
        <f t="shared" ref="E28:K28" si="4">+E29+E30+E31</f>
        <v>0</v>
      </c>
      <c r="F28" s="22">
        <f t="shared" si="4"/>
        <v>0</v>
      </c>
      <c r="G28" s="22">
        <f t="shared" si="4"/>
        <v>0</v>
      </c>
      <c r="H28" s="22">
        <f t="shared" si="4"/>
        <v>0</v>
      </c>
      <c r="I28" s="22">
        <f t="shared" si="4"/>
        <v>0</v>
      </c>
      <c r="J28" s="22">
        <f t="shared" si="4"/>
        <v>0</v>
      </c>
      <c r="K28" s="22">
        <f t="shared" si="4"/>
        <v>0</v>
      </c>
      <c r="L28" s="41">
        <f>+L29+L30+L31</f>
        <v>0</v>
      </c>
    </row>
    <row r="29" spans="1:12" s="100" customFormat="1" ht="12" customHeight="1" x14ac:dyDescent="0.3">
      <c r="A29" s="24" t="str">
        <f>'[1]RM_9.2.sz.mell'!A29</f>
        <v>20</v>
      </c>
      <c r="B29" s="53" t="str">
        <f>'[1]RM_9.2.sz.mell'!B29</f>
        <v>Felhalmozási célú önkormányzati támogatások</v>
      </c>
      <c r="C29" s="115"/>
      <c r="D29" s="44"/>
      <c r="E29" s="44"/>
      <c r="F29" s="44"/>
      <c r="G29" s="44"/>
      <c r="H29" s="44"/>
      <c r="I29" s="44"/>
      <c r="J29" s="44"/>
      <c r="K29" s="45">
        <f>E29+F29+G29+H29+I29+J29</f>
        <v>0</v>
      </c>
      <c r="L29" s="29">
        <f>D29+K29</f>
        <v>0</v>
      </c>
    </row>
    <row r="30" spans="1:12" s="100" customFormat="1" ht="12" customHeight="1" x14ac:dyDescent="0.3">
      <c r="A30" s="24" t="str">
        <f>'[1]RM_9.2.sz.mell'!A30</f>
        <v>21</v>
      </c>
      <c r="B30" s="53" t="str">
        <f>'[1]RM_9.2.sz.mell'!B30</f>
        <v>Felhalmozási célú visszatérítendő támogatások, kölcsönök visszatérülése</v>
      </c>
      <c r="C30" s="115"/>
      <c r="D30" s="32"/>
      <c r="E30" s="32"/>
      <c r="F30" s="32"/>
      <c r="G30" s="32"/>
      <c r="H30" s="32"/>
      <c r="I30" s="32"/>
      <c r="J30" s="32"/>
      <c r="K30" s="45">
        <f>E30+F30+G30+H30+I30+J30</f>
        <v>0</v>
      </c>
      <c r="L30" s="29">
        <f>D30+K30</f>
        <v>0</v>
      </c>
    </row>
    <row r="31" spans="1:12" s="100" customFormat="1" ht="12" customHeight="1" x14ac:dyDescent="0.3">
      <c r="A31" s="24" t="str">
        <f>'[1]RM_9.2.sz.mell'!A31</f>
        <v>22</v>
      </c>
      <c r="B31" s="54" t="str">
        <f>'[1]RM_9.2.sz.mell'!B31</f>
        <v>Egyéb felhalmozási célú támogatások bevételei</v>
      </c>
      <c r="C31" s="116"/>
      <c r="D31" s="32"/>
      <c r="E31" s="32"/>
      <c r="F31" s="32"/>
      <c r="G31" s="32"/>
      <c r="H31" s="32"/>
      <c r="I31" s="32"/>
      <c r="J31" s="32"/>
      <c r="K31" s="45">
        <f>E31+F31+G31+H31+I31+J31</f>
        <v>0</v>
      </c>
      <c r="L31" s="29">
        <f>D31+K31</f>
        <v>0</v>
      </c>
    </row>
    <row r="32" spans="1:12" s="100" customFormat="1" ht="12" customHeight="1" thickBot="1" x14ac:dyDescent="0.35">
      <c r="A32" s="36" t="str">
        <f>'[1]RM_9.2.sz.mell'!A32</f>
        <v>23</v>
      </c>
      <c r="B32" s="55" t="str">
        <f>'[1]RM_9.2.sz.mell'!B32</f>
        <v xml:space="preserve">   22-ből EU-s támogatás</v>
      </c>
      <c r="C32" s="117"/>
      <c r="D32" s="38"/>
      <c r="E32" s="38"/>
      <c r="F32" s="38"/>
      <c r="G32" s="38"/>
      <c r="H32" s="38"/>
      <c r="I32" s="38"/>
      <c r="J32" s="38"/>
      <c r="K32" s="45">
        <f>E32+F32+G32+H32+I32+J32</f>
        <v>0</v>
      </c>
      <c r="L32" s="29">
        <f>D32+K32</f>
        <v>0</v>
      </c>
    </row>
    <row r="33" spans="1:12" s="100" customFormat="1" ht="12" customHeight="1" thickBot="1" x14ac:dyDescent="0.35">
      <c r="A33" s="40" t="str">
        <f>'[1]RM_9.2.sz.mell'!A33</f>
        <v>24</v>
      </c>
      <c r="B33" s="50" t="str">
        <f>'[1]RM_9.2.sz.mell'!B33</f>
        <v>Felhalmozási bevételek (25+…+27)</v>
      </c>
      <c r="C33" s="114"/>
      <c r="D33" s="22">
        <f>+D34+D35+D36</f>
        <v>0</v>
      </c>
      <c r="E33" s="22">
        <f t="shared" ref="E33:J33" si="5">+E34+E35+E36</f>
        <v>50000</v>
      </c>
      <c r="F33" s="22">
        <f t="shared" si="5"/>
        <v>0</v>
      </c>
      <c r="G33" s="22">
        <f t="shared" si="5"/>
        <v>0</v>
      </c>
      <c r="H33" s="22">
        <f t="shared" si="5"/>
        <v>0</v>
      </c>
      <c r="I33" s="22">
        <f t="shared" si="5"/>
        <v>0</v>
      </c>
      <c r="J33" s="22">
        <f t="shared" si="5"/>
        <v>0</v>
      </c>
      <c r="K33" s="22">
        <f>+K34+K35+K36</f>
        <v>50000</v>
      </c>
      <c r="L33" s="41">
        <f>+L34+L35+L36</f>
        <v>50000</v>
      </c>
    </row>
    <row r="34" spans="1:12" s="100" customFormat="1" ht="12" customHeight="1" x14ac:dyDescent="0.3">
      <c r="A34" s="24" t="str">
        <f>'[1]RM_9.2.sz.mell'!A34</f>
        <v>25</v>
      </c>
      <c r="B34" s="53" t="str">
        <f>'[1]RM_9.2.sz.mell'!B34</f>
        <v>Immateriális javak értékesítése</v>
      </c>
      <c r="C34" s="115"/>
      <c r="D34" s="44"/>
      <c r="E34" s="44"/>
      <c r="F34" s="44"/>
      <c r="G34" s="44"/>
      <c r="H34" s="44"/>
      <c r="I34" s="44"/>
      <c r="J34" s="44"/>
      <c r="K34" s="45">
        <f>E34+F34+G34+H34+I34+J34</f>
        <v>0</v>
      </c>
      <c r="L34" s="29">
        <f>D34+K34</f>
        <v>0</v>
      </c>
    </row>
    <row r="35" spans="1:12" s="100" customFormat="1" ht="12" customHeight="1" x14ac:dyDescent="0.3">
      <c r="A35" s="24" t="str">
        <f>'[1]RM_9.2.sz.mell'!A35</f>
        <v>26</v>
      </c>
      <c r="B35" s="54" t="str">
        <f>'[1]RM_9.2.sz.mell'!B35</f>
        <v>Ingatlanok értékesítése</v>
      </c>
      <c r="C35" s="116"/>
      <c r="D35" s="32"/>
      <c r="E35" s="32"/>
      <c r="F35" s="32"/>
      <c r="G35" s="32"/>
      <c r="H35" s="32"/>
      <c r="I35" s="32"/>
      <c r="J35" s="32"/>
      <c r="K35" s="45">
        <f>E35+F35+G35+H35+I35+J35</f>
        <v>0</v>
      </c>
      <c r="L35" s="29">
        <f>D35+K35</f>
        <v>0</v>
      </c>
    </row>
    <row r="36" spans="1:12" s="100" customFormat="1" ht="12" customHeight="1" thickBot="1" x14ac:dyDescent="0.35">
      <c r="A36" s="36" t="str">
        <f>'[1]RM_9.2.sz.mell'!A36</f>
        <v>27</v>
      </c>
      <c r="B36" s="56" t="str">
        <f>'[1]RM_9.2.sz.mell'!B36</f>
        <v>Egyéb tárgyi eszközök értékesítése</v>
      </c>
      <c r="C36" s="118"/>
      <c r="D36" s="38"/>
      <c r="E36" s="38">
        <v>50000</v>
      </c>
      <c r="F36" s="38"/>
      <c r="G36" s="38"/>
      <c r="H36" s="38"/>
      <c r="I36" s="38"/>
      <c r="J36" s="38"/>
      <c r="K36" s="45">
        <f>E36+F36+G36+H36+I36+J36</f>
        <v>50000</v>
      </c>
      <c r="L36" s="57">
        <f>D36+K36</f>
        <v>50000</v>
      </c>
    </row>
    <row r="37" spans="1:12" s="98" customFormat="1" ht="12" customHeight="1" thickBot="1" x14ac:dyDescent="0.35">
      <c r="A37" s="40" t="str">
        <f>'[1]RM_9.2.sz.mell'!A37</f>
        <v>28</v>
      </c>
      <c r="B37" s="50" t="str">
        <f>'[1]RM_9.2.sz.mell'!B37</f>
        <v>Működési célú átvett pénzeszközök</v>
      </c>
      <c r="C37" s="114"/>
      <c r="D37" s="58"/>
      <c r="E37" s="58"/>
      <c r="F37" s="58"/>
      <c r="G37" s="58"/>
      <c r="H37" s="58"/>
      <c r="I37" s="58"/>
      <c r="J37" s="58"/>
      <c r="K37" s="22">
        <f>E37+F37+G37+H37+I37+J37</f>
        <v>0</v>
      </c>
      <c r="L37" s="59">
        <f>D37+K37</f>
        <v>0</v>
      </c>
    </row>
    <row r="38" spans="1:12" s="98" customFormat="1" ht="12" customHeight="1" thickBot="1" x14ac:dyDescent="0.35">
      <c r="A38" s="40" t="str">
        <f>'[1]RM_9.2.sz.mell'!A38</f>
        <v>29</v>
      </c>
      <c r="B38" s="50" t="str">
        <f>'[1]RM_9.2.sz.mell'!B38</f>
        <v>Felhalmozási célú átvett pénzeszközök</v>
      </c>
      <c r="C38" s="114"/>
      <c r="D38" s="58"/>
      <c r="E38" s="58"/>
      <c r="F38" s="58"/>
      <c r="G38" s="58"/>
      <c r="H38" s="58"/>
      <c r="I38" s="58"/>
      <c r="J38" s="58"/>
      <c r="K38" s="60">
        <f>E38+F38+G38+H38+I38+J38</f>
        <v>0</v>
      </c>
      <c r="L38" s="61">
        <f>D38+K38</f>
        <v>0</v>
      </c>
    </row>
    <row r="39" spans="1:12" s="98" customFormat="1" ht="12" customHeight="1" thickBot="1" x14ac:dyDescent="0.35">
      <c r="A39" s="40" t="str">
        <f>'[1]RM_9.2.sz.mell'!A39</f>
        <v>30</v>
      </c>
      <c r="B39" s="50" t="str">
        <f>'[1]RM_9.2.sz.mell'!B39</f>
        <v>Költségvetési bevételek összesen (1+13+18+19+24+28+29)</v>
      </c>
      <c r="C39" s="111">
        <f>+C10+C22+C27+C28+C33+C37+C38</f>
        <v>21827184</v>
      </c>
      <c r="D39" s="22">
        <f>+D10+D22+D27+D28+D33+D37+D38</f>
        <v>16317446</v>
      </c>
      <c r="E39" s="22">
        <f t="shared" ref="E39:K39" si="6">+E10+E22+E27+E28+E33+E37+E38</f>
        <v>795000</v>
      </c>
      <c r="F39" s="22">
        <f t="shared" si="6"/>
        <v>2614163</v>
      </c>
      <c r="G39" s="22">
        <f t="shared" si="6"/>
        <v>0</v>
      </c>
      <c r="H39" s="22">
        <f t="shared" si="6"/>
        <v>0</v>
      </c>
      <c r="I39" s="22">
        <f t="shared" si="6"/>
        <v>0</v>
      </c>
      <c r="J39" s="22">
        <f t="shared" si="6"/>
        <v>0</v>
      </c>
      <c r="K39" s="22">
        <f t="shared" si="6"/>
        <v>3409163</v>
      </c>
      <c r="L39" s="41">
        <f>+L10+L22+L27+L28+L33+L37+L38</f>
        <v>19726609</v>
      </c>
    </row>
    <row r="40" spans="1:12" s="98" customFormat="1" ht="12" customHeight="1" thickBot="1" x14ac:dyDescent="0.35">
      <c r="A40" s="40" t="str">
        <f>'[1]RM_9.2.sz.mell'!A40</f>
        <v>31</v>
      </c>
      <c r="B40" s="50" t="str">
        <f>'[1]RM_9.2.sz.mell'!B40</f>
        <v>Finanszírozási bevételek (32+…+34)</v>
      </c>
      <c r="C40" s="111">
        <f>+C41+C42+C43</f>
        <v>225562926</v>
      </c>
      <c r="D40" s="22">
        <f>+D41+D42+D43</f>
        <v>217954620</v>
      </c>
      <c r="E40" s="22">
        <f t="shared" ref="E40:K40" si="7">+E41+E42+E43</f>
        <v>25631158</v>
      </c>
      <c r="F40" s="22">
        <f t="shared" si="7"/>
        <v>0</v>
      </c>
      <c r="G40" s="22">
        <f t="shared" si="7"/>
        <v>0</v>
      </c>
      <c r="H40" s="22">
        <f t="shared" si="7"/>
        <v>0</v>
      </c>
      <c r="I40" s="22">
        <f t="shared" si="7"/>
        <v>0</v>
      </c>
      <c r="J40" s="22">
        <f t="shared" si="7"/>
        <v>0</v>
      </c>
      <c r="K40" s="22">
        <f t="shared" si="7"/>
        <v>25631158</v>
      </c>
      <c r="L40" s="41">
        <f>+L41+L42+L43</f>
        <v>243585778</v>
      </c>
    </row>
    <row r="41" spans="1:12" s="98" customFormat="1" ht="12" customHeight="1" x14ac:dyDescent="0.3">
      <c r="A41" s="24" t="str">
        <f>'[1]RM_9.2.sz.mell'!A41</f>
        <v>32</v>
      </c>
      <c r="B41" s="53" t="str">
        <f>'[1]RM_9.2.sz.mell'!B41</f>
        <v>Előző évi költségvetési maradvány igénybevétele</v>
      </c>
      <c r="C41" s="115">
        <v>10520774</v>
      </c>
      <c r="D41" s="44">
        <v>6441000</v>
      </c>
      <c r="E41" s="44"/>
      <c r="F41" s="44"/>
      <c r="G41" s="44"/>
      <c r="H41" s="44"/>
      <c r="I41" s="44"/>
      <c r="J41" s="44"/>
      <c r="K41" s="45">
        <f>E41+F41+G41+H41+I41+J41</f>
        <v>0</v>
      </c>
      <c r="L41" s="29">
        <f>D41+K41</f>
        <v>6441000</v>
      </c>
    </row>
    <row r="42" spans="1:12" s="98" customFormat="1" ht="12" customHeight="1" x14ac:dyDescent="0.3">
      <c r="A42" s="24" t="str">
        <f>'[1]RM_9.2.sz.mell'!A42</f>
        <v>33</v>
      </c>
      <c r="B42" s="54" t="str">
        <f>'[1]RM_9.2.sz.mell'!B42</f>
        <v>Előző évi vállalkozási maradvány igénybevétele</v>
      </c>
      <c r="C42" s="116"/>
      <c r="D42" s="32"/>
      <c r="E42" s="32"/>
      <c r="F42" s="32"/>
      <c r="G42" s="32"/>
      <c r="H42" s="32"/>
      <c r="I42" s="32"/>
      <c r="J42" s="32"/>
      <c r="K42" s="45">
        <f>E42+F42+G42+H42+I42+J42</f>
        <v>0</v>
      </c>
      <c r="L42" s="46">
        <f>D42+K42</f>
        <v>0</v>
      </c>
    </row>
    <row r="43" spans="1:12" s="100" customFormat="1" ht="12" customHeight="1" thickBot="1" x14ac:dyDescent="0.35">
      <c r="A43" s="36" t="str">
        <f>'[1]RM_9.2.sz.mell'!A43</f>
        <v>34</v>
      </c>
      <c r="B43" s="56" t="str">
        <f>'[1]RM_9.2.sz.mell'!B43</f>
        <v>Irányító szervi (önkormányzati) támogatás (intézményfinanszírozás)</v>
      </c>
      <c r="C43" s="118">
        <v>215042152</v>
      </c>
      <c r="D43" s="62">
        <v>211513620</v>
      </c>
      <c r="E43" s="62">
        <f>27345658-593250-1121250</f>
        <v>25631158</v>
      </c>
      <c r="F43" s="62"/>
      <c r="G43" s="62"/>
      <c r="H43" s="62"/>
      <c r="I43" s="62"/>
      <c r="J43" s="62"/>
      <c r="K43" s="45">
        <f>E43+F43+G43+H43+I43+J43</f>
        <v>25631158</v>
      </c>
      <c r="L43" s="49">
        <f>D43+K43</f>
        <v>237144778</v>
      </c>
    </row>
    <row r="44" spans="1:12" s="100" customFormat="1" ht="12.9" customHeight="1" thickBot="1" x14ac:dyDescent="0.35">
      <c r="A44" s="40" t="str">
        <f>'[1]RM_9.2.sz.mell'!A44</f>
        <v>35</v>
      </c>
      <c r="B44" s="63" t="str">
        <f>'[1]RM_9.2.sz.mell'!B44</f>
        <v>BEVÉTELEK ÖSSZESEN: (30+31)</v>
      </c>
      <c r="C44" s="111">
        <f>+C39+C40</f>
        <v>247390110</v>
      </c>
      <c r="D44" s="22">
        <f>+D39+D40</f>
        <v>234272066</v>
      </c>
      <c r="E44" s="22">
        <f t="shared" ref="E44:K44" si="8">+E39+E40</f>
        <v>26426158</v>
      </c>
      <c r="F44" s="22">
        <f t="shared" si="8"/>
        <v>2614163</v>
      </c>
      <c r="G44" s="22">
        <f t="shared" si="8"/>
        <v>0</v>
      </c>
      <c r="H44" s="22">
        <f t="shared" si="8"/>
        <v>0</v>
      </c>
      <c r="I44" s="22">
        <f t="shared" si="8"/>
        <v>0</v>
      </c>
      <c r="J44" s="22">
        <f t="shared" si="8"/>
        <v>0</v>
      </c>
      <c r="K44" s="22">
        <f t="shared" si="8"/>
        <v>29040321</v>
      </c>
      <c r="L44" s="41">
        <f>+L39+L40</f>
        <v>263312387</v>
      </c>
    </row>
    <row r="45" spans="1:12" s="92" customFormat="1" ht="14.1" customHeight="1" thickBot="1" x14ac:dyDescent="0.35">
      <c r="A45" s="171" t="s">
        <v>89</v>
      </c>
      <c r="B45" s="172"/>
      <c r="C45" s="172"/>
      <c r="D45" s="172"/>
      <c r="E45" s="172"/>
      <c r="F45" s="172"/>
      <c r="G45" s="172"/>
      <c r="H45" s="172"/>
      <c r="I45" s="172"/>
      <c r="J45" s="172"/>
      <c r="K45" s="172"/>
      <c r="L45" s="173"/>
    </row>
    <row r="46" spans="1:12" s="102" customFormat="1" ht="12" customHeight="1" thickBot="1" x14ac:dyDescent="0.35">
      <c r="A46" s="40">
        <f>'[1]RM_9.2.sz.mell'!A46</f>
        <v>1</v>
      </c>
      <c r="B46" s="50" t="str">
        <f>'[1]RM_9.2.sz.mell'!B46</f>
        <v>Működési költségvetés kiadásai (2+…+6)</v>
      </c>
      <c r="C46" s="123">
        <f>SUM(C47:C51)</f>
        <v>240502773</v>
      </c>
      <c r="D46" s="64">
        <f>SUM(D47:D51)</f>
        <v>229107065</v>
      </c>
      <c r="E46" s="64">
        <f t="shared" ref="E46:K46" si="9">SUM(E47:E51)</f>
        <v>26426158</v>
      </c>
      <c r="F46" s="64">
        <f t="shared" si="9"/>
        <v>3786044</v>
      </c>
      <c r="G46" s="64">
        <f t="shared" si="9"/>
        <v>0</v>
      </c>
      <c r="H46" s="64">
        <f t="shared" si="9"/>
        <v>0</v>
      </c>
      <c r="I46" s="64">
        <f t="shared" si="9"/>
        <v>0</v>
      </c>
      <c r="J46" s="64">
        <f t="shared" si="9"/>
        <v>0</v>
      </c>
      <c r="K46" s="64">
        <f t="shared" si="9"/>
        <v>30212202</v>
      </c>
      <c r="L46" s="59">
        <f>SUM(L47:L51)</f>
        <v>259319267</v>
      </c>
    </row>
    <row r="47" spans="1:12" ht="12" customHeight="1" x14ac:dyDescent="0.3">
      <c r="A47" s="99" t="str">
        <f>'[1]RM_9.2.sz.mell'!A47</f>
        <v>2</v>
      </c>
      <c r="B47" s="42" t="str">
        <f>'[1]RM_9.2.sz.mell'!B47</f>
        <v>Személyi  juttatások</v>
      </c>
      <c r="C47" s="124">
        <v>177701553</v>
      </c>
      <c r="D47" s="66">
        <v>161715808</v>
      </c>
      <c r="E47" s="66">
        <f>24699711-525000-1125000</f>
        <v>23049711</v>
      </c>
      <c r="F47" s="66">
        <v>3831500</v>
      </c>
      <c r="G47" s="66"/>
      <c r="H47" s="66"/>
      <c r="I47" s="66"/>
      <c r="J47" s="66"/>
      <c r="K47" s="67">
        <f>E47+F47+G47+H47+I47+J47</f>
        <v>26881211</v>
      </c>
      <c r="L47" s="29">
        <f>D47+K47</f>
        <v>188597019</v>
      </c>
    </row>
    <row r="48" spans="1:12" ht="12" customHeight="1" x14ac:dyDescent="0.3">
      <c r="A48" s="24" t="str">
        <f>'[1]RM_9.2.sz.mell'!A48</f>
        <v>3</v>
      </c>
      <c r="B48" s="30" t="str">
        <f>'[1]RM_9.2.sz.mell'!B48</f>
        <v>Munkaadókat terhelő járulékok és szociális hozzájárulási adó</v>
      </c>
      <c r="C48" s="125">
        <v>24209828</v>
      </c>
      <c r="D48" s="68">
        <v>21655766</v>
      </c>
      <c r="E48" s="68">
        <f>3145958-68250-146250</f>
        <v>2931458</v>
      </c>
      <c r="F48" s="68"/>
      <c r="G48" s="68"/>
      <c r="H48" s="68"/>
      <c r="I48" s="68"/>
      <c r="J48" s="68"/>
      <c r="K48" s="69">
        <f>E48+F48+G48+H48+I48+J48</f>
        <v>2931458</v>
      </c>
      <c r="L48" s="46">
        <f>D48+K48</f>
        <v>24587224</v>
      </c>
    </row>
    <row r="49" spans="1:12" ht="12" customHeight="1" x14ac:dyDescent="0.3">
      <c r="A49" s="24" t="str">
        <f>'[1]RM_9.2.sz.mell'!A49</f>
        <v>4</v>
      </c>
      <c r="B49" s="30" t="str">
        <f>'[1]RM_9.2.sz.mell'!B49</f>
        <v>Dologi  kiadások</v>
      </c>
      <c r="C49" s="125">
        <v>36699448</v>
      </c>
      <c r="D49" s="68">
        <v>43934491</v>
      </c>
      <c r="E49" s="68">
        <v>444989</v>
      </c>
      <c r="F49" s="68">
        <v>39544</v>
      </c>
      <c r="G49" s="68"/>
      <c r="H49" s="68"/>
      <c r="I49" s="68"/>
      <c r="J49" s="68"/>
      <c r="K49" s="69">
        <f>E49+F49+G49+H49+I49+J49</f>
        <v>484533</v>
      </c>
      <c r="L49" s="46">
        <f>D49+K49</f>
        <v>44419024</v>
      </c>
    </row>
    <row r="50" spans="1:12" ht="12" customHeight="1" x14ac:dyDescent="0.3">
      <c r="A50" s="24" t="str">
        <f>'[1]RM_9.2.sz.mell'!A50</f>
        <v>5</v>
      </c>
      <c r="B50" s="30" t="str">
        <f>'[1]RM_9.2.sz.mell'!B50</f>
        <v>Ellátottak pénzbeli juttatásai</v>
      </c>
      <c r="C50" s="125"/>
      <c r="D50" s="68"/>
      <c r="E50" s="68"/>
      <c r="F50" s="68"/>
      <c r="G50" s="68"/>
      <c r="H50" s="68"/>
      <c r="I50" s="68"/>
      <c r="J50" s="68"/>
      <c r="K50" s="69">
        <f>E50+F50+G50+H50+I50+J50</f>
        <v>0</v>
      </c>
      <c r="L50" s="46">
        <f>D50+K50</f>
        <v>0</v>
      </c>
    </row>
    <row r="51" spans="1:12" ht="12" customHeight="1" thickBot="1" x14ac:dyDescent="0.35">
      <c r="A51" s="36" t="str">
        <f>'[1]RM_9.2.sz.mell'!A51</f>
        <v>6</v>
      </c>
      <c r="B51" s="47" t="str">
        <f>'[1]RM_9.2.sz.mell'!B51</f>
        <v>Egyéb működési célú kiadások</v>
      </c>
      <c r="C51" s="126">
        <v>1891944</v>
      </c>
      <c r="D51" s="68">
        <v>1801000</v>
      </c>
      <c r="E51" s="68"/>
      <c r="F51" s="68">
        <v>-85000</v>
      </c>
      <c r="G51" s="68"/>
      <c r="H51" s="68"/>
      <c r="I51" s="68"/>
      <c r="J51" s="68"/>
      <c r="K51" s="69">
        <f>E51+F51+G51+H51+I51+J51</f>
        <v>-85000</v>
      </c>
      <c r="L51" s="46">
        <f>D51+K51</f>
        <v>1716000</v>
      </c>
    </row>
    <row r="52" spans="1:12" ht="12" customHeight="1" thickBot="1" x14ac:dyDescent="0.35">
      <c r="A52" s="40" t="str">
        <f>'[1]RM_9.2.sz.mell'!A52</f>
        <v>7</v>
      </c>
      <c r="B52" s="50" t="str">
        <f>'[1]RM_9.2.sz.mell'!B52</f>
        <v>Felhalmozási költségvetés kiadásai (8+…+10)</v>
      </c>
      <c r="C52" s="64">
        <f>SUM(C53:C55)</f>
        <v>446337</v>
      </c>
      <c r="D52" s="64">
        <f>SUM(D53:D55)</f>
        <v>5165001</v>
      </c>
      <c r="E52" s="64">
        <f t="shared" ref="E52:K52" si="10">SUM(E53:E55)</f>
        <v>0</v>
      </c>
      <c r="F52" s="64">
        <f t="shared" si="10"/>
        <v>-1171881</v>
      </c>
      <c r="G52" s="64">
        <f t="shared" si="10"/>
        <v>0</v>
      </c>
      <c r="H52" s="64">
        <f t="shared" si="10"/>
        <v>0</v>
      </c>
      <c r="I52" s="64">
        <f t="shared" si="10"/>
        <v>0</v>
      </c>
      <c r="J52" s="64">
        <f t="shared" si="10"/>
        <v>0</v>
      </c>
      <c r="K52" s="64">
        <f t="shared" si="10"/>
        <v>-1171881</v>
      </c>
      <c r="L52" s="59">
        <f>SUM(L53:L55)</f>
        <v>3993120</v>
      </c>
    </row>
    <row r="53" spans="1:12" s="102" customFormat="1" ht="12" customHeight="1" x14ac:dyDescent="0.3">
      <c r="A53" s="24" t="str">
        <f>'[1]RM_9.2.sz.mell'!A53</f>
        <v>8</v>
      </c>
      <c r="B53" s="42" t="str">
        <f>'[1]RM_9.2.sz.mell'!B53</f>
        <v>Beruházások</v>
      </c>
      <c r="C53" s="124">
        <v>446337</v>
      </c>
      <c r="D53" s="66">
        <v>5165001</v>
      </c>
      <c r="E53" s="66"/>
      <c r="F53" s="66">
        <v>-1171881</v>
      </c>
      <c r="G53" s="66"/>
      <c r="H53" s="66"/>
      <c r="I53" s="66"/>
      <c r="J53" s="66"/>
      <c r="K53" s="67">
        <f>E53+F53+G53+H53+I53+J53</f>
        <v>-1171881</v>
      </c>
      <c r="L53" s="29">
        <f>D53+K53</f>
        <v>3993120</v>
      </c>
    </row>
    <row r="54" spans="1:12" ht="12" customHeight="1" x14ac:dyDescent="0.3">
      <c r="A54" s="24" t="str">
        <f>'[1]RM_9.2.sz.mell'!A54</f>
        <v>9</v>
      </c>
      <c r="B54" s="30" t="str">
        <f>'[1]RM_9.2.sz.mell'!B54</f>
        <v>Felújítások</v>
      </c>
      <c r="C54" s="125"/>
      <c r="D54" s="68"/>
      <c r="E54" s="68"/>
      <c r="F54" s="68"/>
      <c r="G54" s="68"/>
      <c r="H54" s="68"/>
      <c r="I54" s="68"/>
      <c r="J54" s="68"/>
      <c r="K54" s="69">
        <f>E54+F54+G54+H54+I54+J54</f>
        <v>0</v>
      </c>
      <c r="L54" s="46">
        <f>D54+K54</f>
        <v>0</v>
      </c>
    </row>
    <row r="55" spans="1:12" ht="12" customHeight="1" x14ac:dyDescent="0.3">
      <c r="A55" s="24" t="str">
        <f>'[1]RM_9.2.sz.mell'!A55</f>
        <v>10</v>
      </c>
      <c r="B55" s="30" t="str">
        <f>'[1]RM_9.2.sz.mell'!B55</f>
        <v>Egyéb felhalmozási célú kiadások</v>
      </c>
      <c r="C55" s="125"/>
      <c r="D55" s="68"/>
      <c r="E55" s="68"/>
      <c r="F55" s="68"/>
      <c r="G55" s="68"/>
      <c r="H55" s="68"/>
      <c r="I55" s="68"/>
      <c r="J55" s="68"/>
      <c r="K55" s="69">
        <f>E55+F55+G55+H55+I55+J55</f>
        <v>0</v>
      </c>
      <c r="L55" s="46">
        <f>D55+K55</f>
        <v>0</v>
      </c>
    </row>
    <row r="56" spans="1:12" ht="12" customHeight="1" thickBot="1" x14ac:dyDescent="0.35">
      <c r="A56" s="36" t="str">
        <f>'[1]RM_9.2.sz.mell'!A56</f>
        <v>11</v>
      </c>
      <c r="B56" s="47" t="str">
        <f>'[1]RM_9.2.sz.mell'!B56</f>
        <v xml:space="preserve">   10-ből EU-s támogatásból megvalósuló programok, projektek kiadása</v>
      </c>
      <c r="C56" s="126"/>
      <c r="D56" s="68"/>
      <c r="E56" s="68"/>
      <c r="F56" s="68"/>
      <c r="G56" s="68"/>
      <c r="H56" s="68"/>
      <c r="I56" s="68"/>
      <c r="J56" s="68"/>
      <c r="K56" s="69">
        <f>E56+F56+G56+H56+I56+J56</f>
        <v>0</v>
      </c>
      <c r="L56" s="46">
        <f>D56+K56</f>
        <v>0</v>
      </c>
    </row>
    <row r="57" spans="1:12" ht="12" customHeight="1" thickBot="1" x14ac:dyDescent="0.35">
      <c r="A57" s="40" t="str">
        <f>'[1]RM_9.2.sz.mell'!A57</f>
        <v>12</v>
      </c>
      <c r="B57" s="50" t="str">
        <f>'[1]RM_9.2.sz.mell'!B57</f>
        <v>Finanszírozási kiadások</v>
      </c>
      <c r="C57" s="123"/>
      <c r="D57" s="70"/>
      <c r="E57" s="70"/>
      <c r="F57" s="70"/>
      <c r="G57" s="70"/>
      <c r="H57" s="70"/>
      <c r="I57" s="70"/>
      <c r="J57" s="70"/>
      <c r="K57" s="64">
        <f>E57+F57+G57+H57+I57+J57</f>
        <v>0</v>
      </c>
      <c r="L57" s="59">
        <f>D57+K57</f>
        <v>0</v>
      </c>
    </row>
    <row r="58" spans="1:12" ht="12.9" customHeight="1" thickBot="1" x14ac:dyDescent="0.35">
      <c r="A58" s="40" t="str">
        <f>'[1]RM_9.2.sz.mell'!A58</f>
        <v>13</v>
      </c>
      <c r="B58" s="71" t="str">
        <f>'[1]RM_9.2.sz.mell'!B58</f>
        <v>KIADÁSOK ÖSSZESEN: (7+12)</v>
      </c>
      <c r="C58" s="127">
        <f>+C46+C52+C57</f>
        <v>240949110</v>
      </c>
      <c r="D58" s="72">
        <f>+D46+D52+D57</f>
        <v>234272066</v>
      </c>
      <c r="E58" s="72">
        <f t="shared" ref="E58:K58" si="11">+E46+E52+E57</f>
        <v>26426158</v>
      </c>
      <c r="F58" s="72">
        <f t="shared" si="11"/>
        <v>2614163</v>
      </c>
      <c r="G58" s="72">
        <f t="shared" si="11"/>
        <v>0</v>
      </c>
      <c r="H58" s="72">
        <f t="shared" si="11"/>
        <v>0</v>
      </c>
      <c r="I58" s="72">
        <f t="shared" si="11"/>
        <v>0</v>
      </c>
      <c r="J58" s="72">
        <f t="shared" si="11"/>
        <v>0</v>
      </c>
      <c r="K58" s="72">
        <f t="shared" si="11"/>
        <v>29040321</v>
      </c>
      <c r="L58" s="73">
        <f>+L46+L52+L57</f>
        <v>263312387</v>
      </c>
    </row>
    <row r="59" spans="1:12" ht="14.1" customHeight="1" thickBot="1" x14ac:dyDescent="0.35">
      <c r="A59" s="74"/>
      <c r="B59" s="75"/>
      <c r="C59" s="75"/>
      <c r="D59" s="103">
        <f>D44-D58</f>
        <v>0</v>
      </c>
      <c r="E59" s="76"/>
      <c r="F59" s="76"/>
      <c r="G59" s="76"/>
      <c r="H59" s="76"/>
      <c r="I59" s="76"/>
      <c r="J59" s="76"/>
      <c r="K59" s="76"/>
      <c r="L59" s="76">
        <f>L44-L58</f>
        <v>0</v>
      </c>
    </row>
    <row r="60" spans="1:12" ht="12.9" customHeight="1" thickBot="1" x14ac:dyDescent="0.35">
      <c r="A60" s="135" t="str">
        <f>'[1]RM_9.2.sz.mell'!A60</f>
        <v>Éves tervezett létszám előirányzat (fő)</v>
      </c>
      <c r="B60" s="136">
        <f>'[1]RM_9.2.sz.mell'!B60</f>
        <v>0</v>
      </c>
      <c r="C60" s="134">
        <v>24</v>
      </c>
      <c r="D60" s="104">
        <v>24</v>
      </c>
      <c r="E60" s="77"/>
      <c r="F60" s="77"/>
      <c r="G60" s="77"/>
      <c r="H60" s="77"/>
      <c r="I60" s="77"/>
      <c r="J60" s="77"/>
      <c r="K60" s="78">
        <f>E60+F60+G60+H60+I60+J60</f>
        <v>0</v>
      </c>
      <c r="L60" s="79">
        <f>D60+K60</f>
        <v>24</v>
      </c>
    </row>
    <row r="61" spans="1:12" ht="12.9" customHeight="1" thickBot="1" x14ac:dyDescent="0.35">
      <c r="A61" s="135" t="str">
        <f>'[1]RM_9.2.sz.mell'!A61</f>
        <v>Közfoglalkoztatottak létszáma (fő)</v>
      </c>
      <c r="B61" s="136">
        <f>'[1]RM_9.2.sz.mell'!B61</f>
        <v>0</v>
      </c>
      <c r="C61" s="106"/>
      <c r="D61" s="104"/>
      <c r="E61" s="77"/>
      <c r="F61" s="77"/>
      <c r="G61" s="77"/>
      <c r="H61" s="77"/>
      <c r="I61" s="77"/>
      <c r="J61" s="77"/>
      <c r="K61" s="78">
        <f>E61+F61+G61+H61+I61+J61</f>
        <v>0</v>
      </c>
      <c r="L61" s="79">
        <f>D61+K61</f>
        <v>0</v>
      </c>
    </row>
  </sheetData>
  <mergeCells count="18">
    <mergeCell ref="A2:K2"/>
    <mergeCell ref="A3:K3"/>
    <mergeCell ref="A5:A7"/>
    <mergeCell ref="B5:B7"/>
    <mergeCell ref="D5:D7"/>
    <mergeCell ref="E5:E7"/>
    <mergeCell ref="F5:F7"/>
    <mergeCell ref="G5:G7"/>
    <mergeCell ref="H5:H7"/>
    <mergeCell ref="I5:I7"/>
    <mergeCell ref="C5:C7"/>
    <mergeCell ref="A61:B61"/>
    <mergeCell ref="J5:J7"/>
    <mergeCell ref="K5:K7"/>
    <mergeCell ref="L5:L7"/>
    <mergeCell ref="A9:L9"/>
    <mergeCell ref="A45:L45"/>
    <mergeCell ref="A60:B60"/>
  </mergeCells>
  <phoneticPr fontId="23" type="noConversion"/>
  <pageMargins left="0.11811023622047245" right="0.11811023622047245" top="0.15748031496062992" bottom="0.15748031496062992" header="0.31496062992125984" footer="0.31496062992125984"/>
  <pageSetup paperSize="9" scale="74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B7BE22-9AC0-4F35-A32D-4825EA1F608C}">
  <sheetPr>
    <tabColor rgb="FF92D050"/>
    <pageSetUpPr fitToPage="1"/>
  </sheetPr>
  <dimension ref="A1:L61"/>
  <sheetViews>
    <sheetView zoomScaleNormal="100" workbookViewId="0">
      <selection activeCell="L8" sqref="L8"/>
    </sheetView>
  </sheetViews>
  <sheetFormatPr defaultRowHeight="14.4" x14ac:dyDescent="0.3"/>
  <cols>
    <col min="1" max="1" width="6.5546875" style="105" customWidth="1"/>
    <col min="2" max="2" width="52" style="91" customWidth="1"/>
    <col min="3" max="3" width="13.109375" style="91" customWidth="1"/>
    <col min="4" max="4" width="13.5546875" style="91" customWidth="1"/>
    <col min="5" max="11" width="11.88671875" style="91" customWidth="1"/>
    <col min="12" max="12" width="13.5546875" style="91" customWidth="1"/>
    <col min="13" max="257" width="9.109375" style="91"/>
    <col min="258" max="258" width="6.5546875" style="91" customWidth="1"/>
    <col min="259" max="259" width="52" style="91" customWidth="1"/>
    <col min="260" max="260" width="13.5546875" style="91" customWidth="1"/>
    <col min="261" max="267" width="11.88671875" style="91" customWidth="1"/>
    <col min="268" max="268" width="13.5546875" style="91" customWidth="1"/>
    <col min="269" max="513" width="9.109375" style="91"/>
    <col min="514" max="514" width="6.5546875" style="91" customWidth="1"/>
    <col min="515" max="515" width="52" style="91" customWidth="1"/>
    <col min="516" max="516" width="13.5546875" style="91" customWidth="1"/>
    <col min="517" max="523" width="11.88671875" style="91" customWidth="1"/>
    <col min="524" max="524" width="13.5546875" style="91" customWidth="1"/>
    <col min="525" max="769" width="9.109375" style="91"/>
    <col min="770" max="770" width="6.5546875" style="91" customWidth="1"/>
    <col min="771" max="771" width="52" style="91" customWidth="1"/>
    <col min="772" max="772" width="13.5546875" style="91" customWidth="1"/>
    <col min="773" max="779" width="11.88671875" style="91" customWidth="1"/>
    <col min="780" max="780" width="13.5546875" style="91" customWidth="1"/>
    <col min="781" max="1025" width="9.109375" style="91"/>
    <col min="1026" max="1026" width="6.5546875" style="91" customWidth="1"/>
    <col min="1027" max="1027" width="52" style="91" customWidth="1"/>
    <col min="1028" max="1028" width="13.5546875" style="91" customWidth="1"/>
    <col min="1029" max="1035" width="11.88671875" style="91" customWidth="1"/>
    <col min="1036" max="1036" width="13.5546875" style="91" customWidth="1"/>
    <col min="1037" max="1281" width="9.109375" style="91"/>
    <col min="1282" max="1282" width="6.5546875" style="91" customWidth="1"/>
    <col min="1283" max="1283" width="52" style="91" customWidth="1"/>
    <col min="1284" max="1284" width="13.5546875" style="91" customWidth="1"/>
    <col min="1285" max="1291" width="11.88671875" style="91" customWidth="1"/>
    <col min="1292" max="1292" width="13.5546875" style="91" customWidth="1"/>
    <col min="1293" max="1537" width="9.109375" style="91"/>
    <col min="1538" max="1538" width="6.5546875" style="91" customWidth="1"/>
    <col min="1539" max="1539" width="52" style="91" customWidth="1"/>
    <col min="1540" max="1540" width="13.5546875" style="91" customWidth="1"/>
    <col min="1541" max="1547" width="11.88671875" style="91" customWidth="1"/>
    <col min="1548" max="1548" width="13.5546875" style="91" customWidth="1"/>
    <col min="1549" max="1793" width="9.109375" style="91"/>
    <col min="1794" max="1794" width="6.5546875" style="91" customWidth="1"/>
    <col min="1795" max="1795" width="52" style="91" customWidth="1"/>
    <col min="1796" max="1796" width="13.5546875" style="91" customWidth="1"/>
    <col min="1797" max="1803" width="11.88671875" style="91" customWidth="1"/>
    <col min="1804" max="1804" width="13.5546875" style="91" customWidth="1"/>
    <col min="1805" max="2049" width="9.109375" style="91"/>
    <col min="2050" max="2050" width="6.5546875" style="91" customWidth="1"/>
    <col min="2051" max="2051" width="52" style="91" customWidth="1"/>
    <col min="2052" max="2052" width="13.5546875" style="91" customWidth="1"/>
    <col min="2053" max="2059" width="11.88671875" style="91" customWidth="1"/>
    <col min="2060" max="2060" width="13.5546875" style="91" customWidth="1"/>
    <col min="2061" max="2305" width="9.109375" style="91"/>
    <col min="2306" max="2306" width="6.5546875" style="91" customWidth="1"/>
    <col min="2307" max="2307" width="52" style="91" customWidth="1"/>
    <col min="2308" max="2308" width="13.5546875" style="91" customWidth="1"/>
    <col min="2309" max="2315" width="11.88671875" style="91" customWidth="1"/>
    <col min="2316" max="2316" width="13.5546875" style="91" customWidth="1"/>
    <col min="2317" max="2561" width="9.109375" style="91"/>
    <col min="2562" max="2562" width="6.5546875" style="91" customWidth="1"/>
    <col min="2563" max="2563" width="52" style="91" customWidth="1"/>
    <col min="2564" max="2564" width="13.5546875" style="91" customWidth="1"/>
    <col min="2565" max="2571" width="11.88671875" style="91" customWidth="1"/>
    <col min="2572" max="2572" width="13.5546875" style="91" customWidth="1"/>
    <col min="2573" max="2817" width="9.109375" style="91"/>
    <col min="2818" max="2818" width="6.5546875" style="91" customWidth="1"/>
    <col min="2819" max="2819" width="52" style="91" customWidth="1"/>
    <col min="2820" max="2820" width="13.5546875" style="91" customWidth="1"/>
    <col min="2821" max="2827" width="11.88671875" style="91" customWidth="1"/>
    <col min="2828" max="2828" width="13.5546875" style="91" customWidth="1"/>
    <col min="2829" max="3073" width="9.109375" style="91"/>
    <col min="3074" max="3074" width="6.5546875" style="91" customWidth="1"/>
    <col min="3075" max="3075" width="52" style="91" customWidth="1"/>
    <col min="3076" max="3076" width="13.5546875" style="91" customWidth="1"/>
    <col min="3077" max="3083" width="11.88671875" style="91" customWidth="1"/>
    <col min="3084" max="3084" width="13.5546875" style="91" customWidth="1"/>
    <col min="3085" max="3329" width="9.109375" style="91"/>
    <col min="3330" max="3330" width="6.5546875" style="91" customWidth="1"/>
    <col min="3331" max="3331" width="52" style="91" customWidth="1"/>
    <col min="3332" max="3332" width="13.5546875" style="91" customWidth="1"/>
    <col min="3333" max="3339" width="11.88671875" style="91" customWidth="1"/>
    <col min="3340" max="3340" width="13.5546875" style="91" customWidth="1"/>
    <col min="3341" max="3585" width="9.109375" style="91"/>
    <col min="3586" max="3586" width="6.5546875" style="91" customWidth="1"/>
    <col min="3587" max="3587" width="52" style="91" customWidth="1"/>
    <col min="3588" max="3588" width="13.5546875" style="91" customWidth="1"/>
    <col min="3589" max="3595" width="11.88671875" style="91" customWidth="1"/>
    <col min="3596" max="3596" width="13.5546875" style="91" customWidth="1"/>
    <col min="3597" max="3841" width="9.109375" style="91"/>
    <col min="3842" max="3842" width="6.5546875" style="91" customWidth="1"/>
    <col min="3843" max="3843" width="52" style="91" customWidth="1"/>
    <col min="3844" max="3844" width="13.5546875" style="91" customWidth="1"/>
    <col min="3845" max="3851" width="11.88671875" style="91" customWidth="1"/>
    <col min="3852" max="3852" width="13.5546875" style="91" customWidth="1"/>
    <col min="3853" max="4097" width="9.109375" style="91"/>
    <col min="4098" max="4098" width="6.5546875" style="91" customWidth="1"/>
    <col min="4099" max="4099" width="52" style="91" customWidth="1"/>
    <col min="4100" max="4100" width="13.5546875" style="91" customWidth="1"/>
    <col min="4101" max="4107" width="11.88671875" style="91" customWidth="1"/>
    <col min="4108" max="4108" width="13.5546875" style="91" customWidth="1"/>
    <col min="4109" max="4353" width="9.109375" style="91"/>
    <col min="4354" max="4354" width="6.5546875" style="91" customWidth="1"/>
    <col min="4355" max="4355" width="52" style="91" customWidth="1"/>
    <col min="4356" max="4356" width="13.5546875" style="91" customWidth="1"/>
    <col min="4357" max="4363" width="11.88671875" style="91" customWidth="1"/>
    <col min="4364" max="4364" width="13.5546875" style="91" customWidth="1"/>
    <col min="4365" max="4609" width="9.109375" style="91"/>
    <col min="4610" max="4610" width="6.5546875" style="91" customWidth="1"/>
    <col min="4611" max="4611" width="52" style="91" customWidth="1"/>
    <col min="4612" max="4612" width="13.5546875" style="91" customWidth="1"/>
    <col min="4613" max="4619" width="11.88671875" style="91" customWidth="1"/>
    <col min="4620" max="4620" width="13.5546875" style="91" customWidth="1"/>
    <col min="4621" max="4865" width="9.109375" style="91"/>
    <col min="4866" max="4866" width="6.5546875" style="91" customWidth="1"/>
    <col min="4867" max="4867" width="52" style="91" customWidth="1"/>
    <col min="4868" max="4868" width="13.5546875" style="91" customWidth="1"/>
    <col min="4869" max="4875" width="11.88671875" style="91" customWidth="1"/>
    <col min="4876" max="4876" width="13.5546875" style="91" customWidth="1"/>
    <col min="4877" max="5121" width="9.109375" style="91"/>
    <col min="5122" max="5122" width="6.5546875" style="91" customWidth="1"/>
    <col min="5123" max="5123" width="52" style="91" customWidth="1"/>
    <col min="5124" max="5124" width="13.5546875" style="91" customWidth="1"/>
    <col min="5125" max="5131" width="11.88671875" style="91" customWidth="1"/>
    <col min="5132" max="5132" width="13.5546875" style="91" customWidth="1"/>
    <col min="5133" max="5377" width="9.109375" style="91"/>
    <col min="5378" max="5378" width="6.5546875" style="91" customWidth="1"/>
    <col min="5379" max="5379" width="52" style="91" customWidth="1"/>
    <col min="5380" max="5380" width="13.5546875" style="91" customWidth="1"/>
    <col min="5381" max="5387" width="11.88671875" style="91" customWidth="1"/>
    <col min="5388" max="5388" width="13.5546875" style="91" customWidth="1"/>
    <col min="5389" max="5633" width="9.109375" style="91"/>
    <col min="5634" max="5634" width="6.5546875" style="91" customWidth="1"/>
    <col min="5635" max="5635" width="52" style="91" customWidth="1"/>
    <col min="5636" max="5636" width="13.5546875" style="91" customWidth="1"/>
    <col min="5637" max="5643" width="11.88671875" style="91" customWidth="1"/>
    <col min="5644" max="5644" width="13.5546875" style="91" customWidth="1"/>
    <col min="5645" max="5889" width="9.109375" style="91"/>
    <col min="5890" max="5890" width="6.5546875" style="91" customWidth="1"/>
    <col min="5891" max="5891" width="52" style="91" customWidth="1"/>
    <col min="5892" max="5892" width="13.5546875" style="91" customWidth="1"/>
    <col min="5893" max="5899" width="11.88671875" style="91" customWidth="1"/>
    <col min="5900" max="5900" width="13.5546875" style="91" customWidth="1"/>
    <col min="5901" max="6145" width="9.109375" style="91"/>
    <col min="6146" max="6146" width="6.5546875" style="91" customWidth="1"/>
    <col min="6147" max="6147" width="52" style="91" customWidth="1"/>
    <col min="6148" max="6148" width="13.5546875" style="91" customWidth="1"/>
    <col min="6149" max="6155" width="11.88671875" style="91" customWidth="1"/>
    <col min="6156" max="6156" width="13.5546875" style="91" customWidth="1"/>
    <col min="6157" max="6401" width="9.109375" style="91"/>
    <col min="6402" max="6402" width="6.5546875" style="91" customWidth="1"/>
    <col min="6403" max="6403" width="52" style="91" customWidth="1"/>
    <col min="6404" max="6404" width="13.5546875" style="91" customWidth="1"/>
    <col min="6405" max="6411" width="11.88671875" style="91" customWidth="1"/>
    <col min="6412" max="6412" width="13.5546875" style="91" customWidth="1"/>
    <col min="6413" max="6657" width="9.109375" style="91"/>
    <col min="6658" max="6658" width="6.5546875" style="91" customWidth="1"/>
    <col min="6659" max="6659" width="52" style="91" customWidth="1"/>
    <col min="6660" max="6660" width="13.5546875" style="91" customWidth="1"/>
    <col min="6661" max="6667" width="11.88671875" style="91" customWidth="1"/>
    <col min="6668" max="6668" width="13.5546875" style="91" customWidth="1"/>
    <col min="6669" max="6913" width="9.109375" style="91"/>
    <col min="6914" max="6914" width="6.5546875" style="91" customWidth="1"/>
    <col min="6915" max="6915" width="52" style="91" customWidth="1"/>
    <col min="6916" max="6916" width="13.5546875" style="91" customWidth="1"/>
    <col min="6917" max="6923" width="11.88671875" style="91" customWidth="1"/>
    <col min="6924" max="6924" width="13.5546875" style="91" customWidth="1"/>
    <col min="6925" max="7169" width="9.109375" style="91"/>
    <col min="7170" max="7170" width="6.5546875" style="91" customWidth="1"/>
    <col min="7171" max="7171" width="52" style="91" customWidth="1"/>
    <col min="7172" max="7172" width="13.5546875" style="91" customWidth="1"/>
    <col min="7173" max="7179" width="11.88671875" style="91" customWidth="1"/>
    <col min="7180" max="7180" width="13.5546875" style="91" customWidth="1"/>
    <col min="7181" max="7425" width="9.109375" style="91"/>
    <col min="7426" max="7426" width="6.5546875" style="91" customWidth="1"/>
    <col min="7427" max="7427" width="52" style="91" customWidth="1"/>
    <col min="7428" max="7428" width="13.5546875" style="91" customWidth="1"/>
    <col min="7429" max="7435" width="11.88671875" style="91" customWidth="1"/>
    <col min="7436" max="7436" width="13.5546875" style="91" customWidth="1"/>
    <col min="7437" max="7681" width="9.109375" style="91"/>
    <col min="7682" max="7682" width="6.5546875" style="91" customWidth="1"/>
    <col min="7683" max="7683" width="52" style="91" customWidth="1"/>
    <col min="7684" max="7684" width="13.5546875" style="91" customWidth="1"/>
    <col min="7685" max="7691" width="11.88671875" style="91" customWidth="1"/>
    <col min="7692" max="7692" width="13.5546875" style="91" customWidth="1"/>
    <col min="7693" max="7937" width="9.109375" style="91"/>
    <col min="7938" max="7938" width="6.5546875" style="91" customWidth="1"/>
    <col min="7939" max="7939" width="52" style="91" customWidth="1"/>
    <col min="7940" max="7940" width="13.5546875" style="91" customWidth="1"/>
    <col min="7941" max="7947" width="11.88671875" style="91" customWidth="1"/>
    <col min="7948" max="7948" width="13.5546875" style="91" customWidth="1"/>
    <col min="7949" max="8193" width="9.109375" style="91"/>
    <col min="8194" max="8194" width="6.5546875" style="91" customWidth="1"/>
    <col min="8195" max="8195" width="52" style="91" customWidth="1"/>
    <col min="8196" max="8196" width="13.5546875" style="91" customWidth="1"/>
    <col min="8197" max="8203" width="11.88671875" style="91" customWidth="1"/>
    <col min="8204" max="8204" width="13.5546875" style="91" customWidth="1"/>
    <col min="8205" max="8449" width="9.109375" style="91"/>
    <col min="8450" max="8450" width="6.5546875" style="91" customWidth="1"/>
    <col min="8451" max="8451" width="52" style="91" customWidth="1"/>
    <col min="8452" max="8452" width="13.5546875" style="91" customWidth="1"/>
    <col min="8453" max="8459" width="11.88671875" style="91" customWidth="1"/>
    <col min="8460" max="8460" width="13.5546875" style="91" customWidth="1"/>
    <col min="8461" max="8705" width="9.109375" style="91"/>
    <col min="8706" max="8706" width="6.5546875" style="91" customWidth="1"/>
    <col min="8707" max="8707" width="52" style="91" customWidth="1"/>
    <col min="8708" max="8708" width="13.5546875" style="91" customWidth="1"/>
    <col min="8709" max="8715" width="11.88671875" style="91" customWidth="1"/>
    <col min="8716" max="8716" width="13.5546875" style="91" customWidth="1"/>
    <col min="8717" max="8961" width="9.109375" style="91"/>
    <col min="8962" max="8962" width="6.5546875" style="91" customWidth="1"/>
    <col min="8963" max="8963" width="52" style="91" customWidth="1"/>
    <col min="8964" max="8964" width="13.5546875" style="91" customWidth="1"/>
    <col min="8965" max="8971" width="11.88671875" style="91" customWidth="1"/>
    <col min="8972" max="8972" width="13.5546875" style="91" customWidth="1"/>
    <col min="8973" max="9217" width="9.109375" style="91"/>
    <col min="9218" max="9218" width="6.5546875" style="91" customWidth="1"/>
    <col min="9219" max="9219" width="52" style="91" customWidth="1"/>
    <col min="9220" max="9220" width="13.5546875" style="91" customWidth="1"/>
    <col min="9221" max="9227" width="11.88671875" style="91" customWidth="1"/>
    <col min="9228" max="9228" width="13.5546875" style="91" customWidth="1"/>
    <col min="9229" max="9473" width="9.109375" style="91"/>
    <col min="9474" max="9474" width="6.5546875" style="91" customWidth="1"/>
    <col min="9475" max="9475" width="52" style="91" customWidth="1"/>
    <col min="9476" max="9476" width="13.5546875" style="91" customWidth="1"/>
    <col min="9477" max="9483" width="11.88671875" style="91" customWidth="1"/>
    <col min="9484" max="9484" width="13.5546875" style="91" customWidth="1"/>
    <col min="9485" max="9729" width="9.109375" style="91"/>
    <col min="9730" max="9730" width="6.5546875" style="91" customWidth="1"/>
    <col min="9731" max="9731" width="52" style="91" customWidth="1"/>
    <col min="9732" max="9732" width="13.5546875" style="91" customWidth="1"/>
    <col min="9733" max="9739" width="11.88671875" style="91" customWidth="1"/>
    <col min="9740" max="9740" width="13.5546875" style="91" customWidth="1"/>
    <col min="9741" max="9985" width="9.109375" style="91"/>
    <col min="9986" max="9986" width="6.5546875" style="91" customWidth="1"/>
    <col min="9987" max="9987" width="52" style="91" customWidth="1"/>
    <col min="9988" max="9988" width="13.5546875" style="91" customWidth="1"/>
    <col min="9989" max="9995" width="11.88671875" style="91" customWidth="1"/>
    <col min="9996" max="9996" width="13.5546875" style="91" customWidth="1"/>
    <col min="9997" max="10241" width="9.109375" style="91"/>
    <col min="10242" max="10242" width="6.5546875" style="91" customWidth="1"/>
    <col min="10243" max="10243" width="52" style="91" customWidth="1"/>
    <col min="10244" max="10244" width="13.5546875" style="91" customWidth="1"/>
    <col min="10245" max="10251" width="11.88671875" style="91" customWidth="1"/>
    <col min="10252" max="10252" width="13.5546875" style="91" customWidth="1"/>
    <col min="10253" max="10497" width="9.109375" style="91"/>
    <col min="10498" max="10498" width="6.5546875" style="91" customWidth="1"/>
    <col min="10499" max="10499" width="52" style="91" customWidth="1"/>
    <col min="10500" max="10500" width="13.5546875" style="91" customWidth="1"/>
    <col min="10501" max="10507" width="11.88671875" style="91" customWidth="1"/>
    <col min="10508" max="10508" width="13.5546875" style="91" customWidth="1"/>
    <col min="10509" max="10753" width="9.109375" style="91"/>
    <col min="10754" max="10754" width="6.5546875" style="91" customWidth="1"/>
    <col min="10755" max="10755" width="52" style="91" customWidth="1"/>
    <col min="10756" max="10756" width="13.5546875" style="91" customWidth="1"/>
    <col min="10757" max="10763" width="11.88671875" style="91" customWidth="1"/>
    <col min="10764" max="10764" width="13.5546875" style="91" customWidth="1"/>
    <col min="10765" max="11009" width="9.109375" style="91"/>
    <col min="11010" max="11010" width="6.5546875" style="91" customWidth="1"/>
    <col min="11011" max="11011" width="52" style="91" customWidth="1"/>
    <col min="11012" max="11012" width="13.5546875" style="91" customWidth="1"/>
    <col min="11013" max="11019" width="11.88671875" style="91" customWidth="1"/>
    <col min="11020" max="11020" width="13.5546875" style="91" customWidth="1"/>
    <col min="11021" max="11265" width="9.109375" style="91"/>
    <col min="11266" max="11266" width="6.5546875" style="91" customWidth="1"/>
    <col min="11267" max="11267" width="52" style="91" customWidth="1"/>
    <col min="11268" max="11268" width="13.5546875" style="91" customWidth="1"/>
    <col min="11269" max="11275" width="11.88671875" style="91" customWidth="1"/>
    <col min="11276" max="11276" width="13.5546875" style="91" customWidth="1"/>
    <col min="11277" max="11521" width="9.109375" style="91"/>
    <col min="11522" max="11522" width="6.5546875" style="91" customWidth="1"/>
    <col min="11523" max="11523" width="52" style="91" customWidth="1"/>
    <col min="11524" max="11524" width="13.5546875" style="91" customWidth="1"/>
    <col min="11525" max="11531" width="11.88671875" style="91" customWidth="1"/>
    <col min="11532" max="11532" width="13.5546875" style="91" customWidth="1"/>
    <col min="11533" max="11777" width="9.109375" style="91"/>
    <col min="11778" max="11778" width="6.5546875" style="91" customWidth="1"/>
    <col min="11779" max="11779" width="52" style="91" customWidth="1"/>
    <col min="11780" max="11780" width="13.5546875" style="91" customWidth="1"/>
    <col min="11781" max="11787" width="11.88671875" style="91" customWidth="1"/>
    <col min="11788" max="11788" width="13.5546875" style="91" customWidth="1"/>
    <col min="11789" max="12033" width="9.109375" style="91"/>
    <col min="12034" max="12034" width="6.5546875" style="91" customWidth="1"/>
    <col min="12035" max="12035" width="52" style="91" customWidth="1"/>
    <col min="12036" max="12036" width="13.5546875" style="91" customWidth="1"/>
    <col min="12037" max="12043" width="11.88671875" style="91" customWidth="1"/>
    <col min="12044" max="12044" width="13.5546875" style="91" customWidth="1"/>
    <col min="12045" max="12289" width="9.109375" style="91"/>
    <col min="12290" max="12290" width="6.5546875" style="91" customWidth="1"/>
    <col min="12291" max="12291" width="52" style="91" customWidth="1"/>
    <col min="12292" max="12292" width="13.5546875" style="91" customWidth="1"/>
    <col min="12293" max="12299" width="11.88671875" style="91" customWidth="1"/>
    <col min="12300" max="12300" width="13.5546875" style="91" customWidth="1"/>
    <col min="12301" max="12545" width="9.109375" style="91"/>
    <col min="12546" max="12546" width="6.5546875" style="91" customWidth="1"/>
    <col min="12547" max="12547" width="52" style="91" customWidth="1"/>
    <col min="12548" max="12548" width="13.5546875" style="91" customWidth="1"/>
    <col min="12549" max="12555" width="11.88671875" style="91" customWidth="1"/>
    <col min="12556" max="12556" width="13.5546875" style="91" customWidth="1"/>
    <col min="12557" max="12801" width="9.109375" style="91"/>
    <col min="12802" max="12802" width="6.5546875" style="91" customWidth="1"/>
    <col min="12803" max="12803" width="52" style="91" customWidth="1"/>
    <col min="12804" max="12804" width="13.5546875" style="91" customWidth="1"/>
    <col min="12805" max="12811" width="11.88671875" style="91" customWidth="1"/>
    <col min="12812" max="12812" width="13.5546875" style="91" customWidth="1"/>
    <col min="12813" max="13057" width="9.109375" style="91"/>
    <col min="13058" max="13058" width="6.5546875" style="91" customWidth="1"/>
    <col min="13059" max="13059" width="52" style="91" customWidth="1"/>
    <col min="13060" max="13060" width="13.5546875" style="91" customWidth="1"/>
    <col min="13061" max="13067" width="11.88671875" style="91" customWidth="1"/>
    <col min="13068" max="13068" width="13.5546875" style="91" customWidth="1"/>
    <col min="13069" max="13313" width="9.109375" style="91"/>
    <col min="13314" max="13314" width="6.5546875" style="91" customWidth="1"/>
    <col min="13315" max="13315" width="52" style="91" customWidth="1"/>
    <col min="13316" max="13316" width="13.5546875" style="91" customWidth="1"/>
    <col min="13317" max="13323" width="11.88671875" style="91" customWidth="1"/>
    <col min="13324" max="13324" width="13.5546875" style="91" customWidth="1"/>
    <col min="13325" max="13569" width="9.109375" style="91"/>
    <col min="13570" max="13570" width="6.5546875" style="91" customWidth="1"/>
    <col min="13571" max="13571" width="52" style="91" customWidth="1"/>
    <col min="13572" max="13572" width="13.5546875" style="91" customWidth="1"/>
    <col min="13573" max="13579" width="11.88671875" style="91" customWidth="1"/>
    <col min="13580" max="13580" width="13.5546875" style="91" customWidth="1"/>
    <col min="13581" max="13825" width="9.109375" style="91"/>
    <col min="13826" max="13826" width="6.5546875" style="91" customWidth="1"/>
    <col min="13827" max="13827" width="52" style="91" customWidth="1"/>
    <col min="13828" max="13828" width="13.5546875" style="91" customWidth="1"/>
    <col min="13829" max="13835" width="11.88671875" style="91" customWidth="1"/>
    <col min="13836" max="13836" width="13.5546875" style="91" customWidth="1"/>
    <col min="13837" max="14081" width="9.109375" style="91"/>
    <col min="14082" max="14082" width="6.5546875" style="91" customWidth="1"/>
    <col min="14083" max="14083" width="52" style="91" customWidth="1"/>
    <col min="14084" max="14084" width="13.5546875" style="91" customWidth="1"/>
    <col min="14085" max="14091" width="11.88671875" style="91" customWidth="1"/>
    <col min="14092" max="14092" width="13.5546875" style="91" customWidth="1"/>
    <col min="14093" max="14337" width="9.109375" style="91"/>
    <col min="14338" max="14338" width="6.5546875" style="91" customWidth="1"/>
    <col min="14339" max="14339" width="52" style="91" customWidth="1"/>
    <col min="14340" max="14340" width="13.5546875" style="91" customWidth="1"/>
    <col min="14341" max="14347" width="11.88671875" style="91" customWidth="1"/>
    <col min="14348" max="14348" width="13.5546875" style="91" customWidth="1"/>
    <col min="14349" max="14593" width="9.109375" style="91"/>
    <col min="14594" max="14594" width="6.5546875" style="91" customWidth="1"/>
    <col min="14595" max="14595" width="52" style="91" customWidth="1"/>
    <col min="14596" max="14596" width="13.5546875" style="91" customWidth="1"/>
    <col min="14597" max="14603" width="11.88671875" style="91" customWidth="1"/>
    <col min="14604" max="14604" width="13.5546875" style="91" customWidth="1"/>
    <col min="14605" max="14849" width="9.109375" style="91"/>
    <col min="14850" max="14850" width="6.5546875" style="91" customWidth="1"/>
    <col min="14851" max="14851" width="52" style="91" customWidth="1"/>
    <col min="14852" max="14852" width="13.5546875" style="91" customWidth="1"/>
    <col min="14853" max="14859" width="11.88671875" style="91" customWidth="1"/>
    <col min="14860" max="14860" width="13.5546875" style="91" customWidth="1"/>
    <col min="14861" max="15105" width="9.109375" style="91"/>
    <col min="15106" max="15106" width="6.5546875" style="91" customWidth="1"/>
    <col min="15107" max="15107" width="52" style="91" customWidth="1"/>
    <col min="15108" max="15108" width="13.5546875" style="91" customWidth="1"/>
    <col min="15109" max="15115" width="11.88671875" style="91" customWidth="1"/>
    <col min="15116" max="15116" width="13.5546875" style="91" customWidth="1"/>
    <col min="15117" max="15361" width="9.109375" style="91"/>
    <col min="15362" max="15362" width="6.5546875" style="91" customWidth="1"/>
    <col min="15363" max="15363" width="52" style="91" customWidth="1"/>
    <col min="15364" max="15364" width="13.5546875" style="91" customWidth="1"/>
    <col min="15365" max="15371" width="11.88671875" style="91" customWidth="1"/>
    <col min="15372" max="15372" width="13.5546875" style="91" customWidth="1"/>
    <col min="15373" max="15617" width="9.109375" style="91"/>
    <col min="15618" max="15618" width="6.5546875" style="91" customWidth="1"/>
    <col min="15619" max="15619" width="52" style="91" customWidth="1"/>
    <col min="15620" max="15620" width="13.5546875" style="91" customWidth="1"/>
    <col min="15621" max="15627" width="11.88671875" style="91" customWidth="1"/>
    <col min="15628" max="15628" width="13.5546875" style="91" customWidth="1"/>
    <col min="15629" max="15873" width="9.109375" style="91"/>
    <col min="15874" max="15874" width="6.5546875" style="91" customWidth="1"/>
    <col min="15875" max="15875" width="52" style="91" customWidth="1"/>
    <col min="15876" max="15876" width="13.5546875" style="91" customWidth="1"/>
    <col min="15877" max="15883" width="11.88671875" style="91" customWidth="1"/>
    <col min="15884" max="15884" width="13.5546875" style="91" customWidth="1"/>
    <col min="15885" max="16129" width="9.109375" style="91"/>
    <col min="16130" max="16130" width="6.5546875" style="91" customWidth="1"/>
    <col min="16131" max="16131" width="52" style="91" customWidth="1"/>
    <col min="16132" max="16132" width="13.5546875" style="91" customWidth="1"/>
    <col min="16133" max="16139" width="11.88671875" style="91" customWidth="1"/>
    <col min="16140" max="16140" width="13.5546875" style="91" customWidth="1"/>
    <col min="16141" max="16384" width="9.109375" style="91"/>
  </cols>
  <sheetData>
    <row r="1" spans="1:12" s="4" customFormat="1" ht="20.25" customHeight="1" thickBot="1" x14ac:dyDescent="0.35">
      <c r="A1" s="81"/>
      <c r="B1" s="2"/>
      <c r="C1" s="2"/>
      <c r="D1" s="2"/>
      <c r="E1" s="2"/>
      <c r="F1" s="2"/>
      <c r="G1" s="2"/>
      <c r="H1" s="2"/>
      <c r="I1" s="2"/>
      <c r="J1" s="2"/>
      <c r="K1" s="2"/>
      <c r="L1" s="82" t="s">
        <v>110</v>
      </c>
    </row>
    <row r="2" spans="1:12" s="84" customFormat="1" ht="15.6" x14ac:dyDescent="0.3">
      <c r="A2" s="174" t="str">
        <f>[1]RM_ALAPADATOK!A11</f>
        <v>Biharkeresztesi Közös Önkormányzati Hivatal</v>
      </c>
      <c r="B2" s="150"/>
      <c r="C2" s="150"/>
      <c r="D2" s="150"/>
      <c r="E2" s="150"/>
      <c r="F2" s="150"/>
      <c r="G2" s="150"/>
      <c r="H2" s="150"/>
      <c r="I2" s="150"/>
      <c r="J2" s="150"/>
      <c r="K2" s="151"/>
      <c r="L2" s="83" t="s">
        <v>0</v>
      </c>
    </row>
    <row r="3" spans="1:12" s="84" customFormat="1" ht="23.1" customHeight="1" thickBot="1" x14ac:dyDescent="0.35">
      <c r="A3" s="175" t="str">
        <f>CONCATENATE('[1]RM_9.1.2.sz.mell'!A3:J3)</f>
        <v>Önként vállalt feladatok bevételeinek, kiadásainak módosítása</v>
      </c>
      <c r="B3" s="153"/>
      <c r="C3" s="153"/>
      <c r="D3" s="153"/>
      <c r="E3" s="153"/>
      <c r="F3" s="153"/>
      <c r="G3" s="153"/>
      <c r="H3" s="153"/>
      <c r="I3" s="153"/>
      <c r="J3" s="153"/>
      <c r="K3" s="154"/>
      <c r="L3" s="85" t="s">
        <v>106</v>
      </c>
    </row>
    <row r="4" spans="1:12" s="84" customFormat="1" ht="12.9" customHeight="1" thickBot="1" x14ac:dyDescent="0.35">
      <c r="A4" s="86"/>
      <c r="B4" s="87"/>
      <c r="C4" s="87"/>
      <c r="D4" s="88"/>
      <c r="E4" s="88"/>
      <c r="F4" s="88"/>
      <c r="G4" s="88"/>
      <c r="H4" s="88"/>
      <c r="I4" s="88"/>
      <c r="J4" s="88"/>
      <c r="K4" s="88"/>
      <c r="L4" s="89" t="s">
        <v>3</v>
      </c>
    </row>
    <row r="5" spans="1:12" s="90" customFormat="1" ht="14.1" customHeight="1" x14ac:dyDescent="0.3">
      <c r="A5" s="176" t="s">
        <v>4</v>
      </c>
      <c r="B5" s="162" t="s">
        <v>5</v>
      </c>
      <c r="C5" s="162" t="s">
        <v>112</v>
      </c>
      <c r="D5" s="162" t="s">
        <v>105</v>
      </c>
      <c r="E5" s="162" t="s">
        <v>113</v>
      </c>
      <c r="F5" s="162" t="s">
        <v>114</v>
      </c>
      <c r="G5" s="162" t="str">
        <f>CONCATENATE('[1]RM_9.1.sz.mell'!F5)</f>
        <v xml:space="preserve">… . sz. módosítás </v>
      </c>
      <c r="H5" s="162" t="str">
        <f>CONCATENATE('[1]RM_9.1.sz.mell'!G5)</f>
        <v xml:space="preserve">… . sz. módosítás </v>
      </c>
      <c r="I5" s="162" t="str">
        <f>CONCATENATE('[1]RM_9.1.sz.mell'!H5)</f>
        <v xml:space="preserve">… . sz. módosítás </v>
      </c>
      <c r="J5" s="162" t="str">
        <f>CONCATENATE('[1]RM_9.1.sz.mell'!I5)</f>
        <v xml:space="preserve">… . sz. módosítás </v>
      </c>
      <c r="K5" s="162" t="s">
        <v>7</v>
      </c>
      <c r="L5" s="165" t="s">
        <v>115</v>
      </c>
    </row>
    <row r="6" spans="1:12" ht="12.75" customHeight="1" x14ac:dyDescent="0.3">
      <c r="A6" s="177"/>
      <c r="B6" s="179"/>
      <c r="C6" s="181"/>
      <c r="D6" s="163"/>
      <c r="E6" s="163"/>
      <c r="F6" s="163"/>
      <c r="G6" s="163"/>
      <c r="H6" s="163"/>
      <c r="I6" s="163"/>
      <c r="J6" s="163"/>
      <c r="K6" s="163"/>
      <c r="L6" s="166"/>
    </row>
    <row r="7" spans="1:12" s="92" customFormat="1" ht="9.9" customHeight="1" thickBot="1" x14ac:dyDescent="0.35">
      <c r="A7" s="178"/>
      <c r="B7" s="180"/>
      <c r="C7" s="182"/>
      <c r="D7" s="164"/>
      <c r="E7" s="164"/>
      <c r="F7" s="164"/>
      <c r="G7" s="164"/>
      <c r="H7" s="164"/>
      <c r="I7" s="164"/>
      <c r="J7" s="164"/>
      <c r="K7" s="164"/>
      <c r="L7" s="167"/>
    </row>
    <row r="8" spans="1:12" s="96" customFormat="1" ht="10.5" customHeight="1" thickBot="1" x14ac:dyDescent="0.35">
      <c r="A8" s="93" t="s">
        <v>8</v>
      </c>
      <c r="B8" s="94" t="s">
        <v>9</v>
      </c>
      <c r="C8" s="94"/>
      <c r="D8" s="94" t="s">
        <v>10</v>
      </c>
      <c r="E8" s="94" t="s">
        <v>11</v>
      </c>
      <c r="F8" s="94" t="s">
        <v>12</v>
      </c>
      <c r="G8" s="94" t="s">
        <v>13</v>
      </c>
      <c r="H8" s="94" t="s">
        <v>14</v>
      </c>
      <c r="I8" s="94" t="s">
        <v>15</v>
      </c>
      <c r="J8" s="94" t="s">
        <v>16</v>
      </c>
      <c r="K8" s="95" t="s">
        <v>17</v>
      </c>
      <c r="L8" s="18" t="s">
        <v>18</v>
      </c>
    </row>
    <row r="9" spans="1:12" s="96" customFormat="1" ht="10.5" customHeight="1" thickBot="1" x14ac:dyDescent="0.35">
      <c r="A9" s="168" t="s">
        <v>19</v>
      </c>
      <c r="B9" s="169"/>
      <c r="C9" s="169"/>
      <c r="D9" s="169"/>
      <c r="E9" s="169"/>
      <c r="F9" s="169"/>
      <c r="G9" s="169"/>
      <c r="H9" s="169"/>
      <c r="I9" s="169"/>
      <c r="J9" s="169"/>
      <c r="K9" s="169"/>
      <c r="L9" s="170"/>
    </row>
    <row r="10" spans="1:12" s="98" customFormat="1" ht="12" customHeight="1" thickBot="1" x14ac:dyDescent="0.35">
      <c r="A10" s="97">
        <f>'[1]RM_9.2.sz.mell'!A10</f>
        <v>1</v>
      </c>
      <c r="B10" s="21" t="str">
        <f>'[1]RM_9.2.sz.mell'!B10</f>
        <v>Működési bevételek (2+…+12)</v>
      </c>
      <c r="C10" s="21"/>
      <c r="D10" s="22">
        <f>SUM(D11:D21)</f>
        <v>0</v>
      </c>
      <c r="E10" s="22">
        <f t="shared" ref="E10:L10" si="0">SUM(E11:E21)</f>
        <v>0</v>
      </c>
      <c r="F10" s="22">
        <f t="shared" si="0"/>
        <v>0</v>
      </c>
      <c r="G10" s="22">
        <f t="shared" si="0"/>
        <v>0</v>
      </c>
      <c r="H10" s="22">
        <f t="shared" si="0"/>
        <v>0</v>
      </c>
      <c r="I10" s="22">
        <f t="shared" si="0"/>
        <v>0</v>
      </c>
      <c r="J10" s="22">
        <f t="shared" si="0"/>
        <v>0</v>
      </c>
      <c r="K10" s="22">
        <f t="shared" si="0"/>
        <v>0</v>
      </c>
      <c r="L10" s="22">
        <f t="shared" si="0"/>
        <v>0</v>
      </c>
    </row>
    <row r="11" spans="1:12" s="98" customFormat="1" ht="12" customHeight="1" x14ac:dyDescent="0.3">
      <c r="A11" s="99" t="str">
        <f>'[1]RM_9.2.sz.mell'!A11</f>
        <v>2</v>
      </c>
      <c r="B11" s="25" t="str">
        <f>'[1]RM_9.2.sz.mell'!B11</f>
        <v>Készletértékesítés ellenértéke</v>
      </c>
      <c r="C11" s="25"/>
      <c r="D11" s="26"/>
      <c r="E11" s="27"/>
      <c r="F11" s="27"/>
      <c r="G11" s="27"/>
      <c r="H11" s="27"/>
      <c r="I11" s="27"/>
      <c r="J11" s="27"/>
      <c r="K11" s="28">
        <f>E11+F11+G11+H11+I11+J11</f>
        <v>0</v>
      </c>
      <c r="L11" s="29">
        <f>D11+K11</f>
        <v>0</v>
      </c>
    </row>
    <row r="12" spans="1:12" s="98" customFormat="1" ht="12" customHeight="1" x14ac:dyDescent="0.3">
      <c r="A12" s="24" t="str">
        <f>'[1]RM_9.2.sz.mell'!A12</f>
        <v>3</v>
      </c>
      <c r="B12" s="30" t="str">
        <f>'[1]RM_9.2.sz.mell'!B12</f>
        <v>Szolgáltatások ellenértéke</v>
      </c>
      <c r="C12" s="30"/>
      <c r="D12" s="31"/>
      <c r="E12" s="32"/>
      <c r="F12" s="32"/>
      <c r="G12" s="32"/>
      <c r="H12" s="32"/>
      <c r="I12" s="32"/>
      <c r="J12" s="32"/>
      <c r="K12" s="33">
        <f t="shared" ref="K12:K21" si="1">E12+F12+G12+H12+I12+J12</f>
        <v>0</v>
      </c>
      <c r="L12" s="29">
        <f t="shared" ref="L12:L21" si="2">D12+K12</f>
        <v>0</v>
      </c>
    </row>
    <row r="13" spans="1:12" s="98" customFormat="1" ht="12" customHeight="1" x14ac:dyDescent="0.3">
      <c r="A13" s="24" t="str">
        <f>'[1]RM_9.2.sz.mell'!A13</f>
        <v>4</v>
      </c>
      <c r="B13" s="30" t="str">
        <f>'[1]RM_9.2.sz.mell'!B13</f>
        <v>Közvetített szolgáltatások értéke</v>
      </c>
      <c r="C13" s="30"/>
      <c r="D13" s="31"/>
      <c r="E13" s="32"/>
      <c r="F13" s="32"/>
      <c r="G13" s="32"/>
      <c r="H13" s="32"/>
      <c r="I13" s="32"/>
      <c r="J13" s="32"/>
      <c r="K13" s="33">
        <f t="shared" si="1"/>
        <v>0</v>
      </c>
      <c r="L13" s="29">
        <f t="shared" si="2"/>
        <v>0</v>
      </c>
    </row>
    <row r="14" spans="1:12" s="98" customFormat="1" ht="12" customHeight="1" x14ac:dyDescent="0.3">
      <c r="A14" s="24" t="str">
        <f>'[1]RM_9.2.sz.mell'!A14</f>
        <v>5</v>
      </c>
      <c r="B14" s="30" t="str">
        <f>'[1]RM_9.2.sz.mell'!B14</f>
        <v>Tulajdonosi bevételek</v>
      </c>
      <c r="C14" s="30"/>
      <c r="D14" s="31"/>
      <c r="E14" s="32"/>
      <c r="F14" s="32"/>
      <c r="G14" s="32"/>
      <c r="H14" s="32"/>
      <c r="I14" s="32"/>
      <c r="J14" s="32"/>
      <c r="K14" s="33">
        <f t="shared" si="1"/>
        <v>0</v>
      </c>
      <c r="L14" s="29">
        <f t="shared" si="2"/>
        <v>0</v>
      </c>
    </row>
    <row r="15" spans="1:12" s="98" customFormat="1" ht="12" customHeight="1" x14ac:dyDescent="0.3">
      <c r="A15" s="24" t="str">
        <f>'[1]RM_9.2.sz.mell'!A15</f>
        <v>6</v>
      </c>
      <c r="B15" s="30" t="str">
        <f>'[1]RM_9.2.sz.mell'!B15</f>
        <v>Ellátási díjak</v>
      </c>
      <c r="C15" s="30"/>
      <c r="D15" s="31"/>
      <c r="E15" s="32"/>
      <c r="F15" s="32"/>
      <c r="G15" s="32"/>
      <c r="H15" s="32"/>
      <c r="I15" s="32"/>
      <c r="J15" s="32"/>
      <c r="K15" s="33">
        <f t="shared" si="1"/>
        <v>0</v>
      </c>
      <c r="L15" s="29">
        <f t="shared" si="2"/>
        <v>0</v>
      </c>
    </row>
    <row r="16" spans="1:12" s="98" customFormat="1" ht="12" customHeight="1" x14ac:dyDescent="0.3">
      <c r="A16" s="24" t="str">
        <f>'[1]RM_9.2.sz.mell'!A16</f>
        <v>7</v>
      </c>
      <c r="B16" s="30" t="str">
        <f>'[1]RM_9.2.sz.mell'!B16</f>
        <v>Kiszámlázott általános forgalmi adó</v>
      </c>
      <c r="C16" s="30"/>
      <c r="D16" s="31"/>
      <c r="E16" s="32"/>
      <c r="F16" s="32"/>
      <c r="G16" s="32"/>
      <c r="H16" s="32"/>
      <c r="I16" s="32"/>
      <c r="J16" s="32"/>
      <c r="K16" s="33">
        <f t="shared" si="1"/>
        <v>0</v>
      </c>
      <c r="L16" s="29">
        <f t="shared" si="2"/>
        <v>0</v>
      </c>
    </row>
    <row r="17" spans="1:12" s="98" customFormat="1" ht="12" customHeight="1" x14ac:dyDescent="0.3">
      <c r="A17" s="24" t="str">
        <f>'[1]RM_9.2.sz.mell'!A17</f>
        <v>8</v>
      </c>
      <c r="B17" s="34" t="str">
        <f>'[1]RM_9.2.sz.mell'!B17</f>
        <v>Általános forgalmi adó visszatérülése</v>
      </c>
      <c r="C17" s="34"/>
      <c r="D17" s="31"/>
      <c r="E17" s="32"/>
      <c r="F17" s="32"/>
      <c r="G17" s="32"/>
      <c r="H17" s="32"/>
      <c r="I17" s="32"/>
      <c r="J17" s="32"/>
      <c r="K17" s="33">
        <f t="shared" si="1"/>
        <v>0</v>
      </c>
      <c r="L17" s="29">
        <f t="shared" si="2"/>
        <v>0</v>
      </c>
    </row>
    <row r="18" spans="1:12" s="98" customFormat="1" ht="12" customHeight="1" x14ac:dyDescent="0.3">
      <c r="A18" s="24" t="str">
        <f>'[1]RM_9.2.sz.mell'!A18</f>
        <v>9</v>
      </c>
      <c r="B18" s="30" t="str">
        <f>'[1]RM_9.2.sz.mell'!B18</f>
        <v>Kamatbevételek</v>
      </c>
      <c r="C18" s="30"/>
      <c r="D18" s="31"/>
      <c r="E18" s="32"/>
      <c r="F18" s="32"/>
      <c r="G18" s="32"/>
      <c r="H18" s="32"/>
      <c r="I18" s="32"/>
      <c r="J18" s="32"/>
      <c r="K18" s="33">
        <f t="shared" si="1"/>
        <v>0</v>
      </c>
      <c r="L18" s="29">
        <f t="shared" si="2"/>
        <v>0</v>
      </c>
    </row>
    <row r="19" spans="1:12" s="100" customFormat="1" ht="12" customHeight="1" x14ac:dyDescent="0.3">
      <c r="A19" s="24" t="str">
        <f>'[1]RM_9.2.sz.mell'!A19</f>
        <v>10</v>
      </c>
      <c r="B19" s="30" t="str">
        <f>'[1]RM_9.2.sz.mell'!B19</f>
        <v>Egyéb pénzügyi műveletek bevételei</v>
      </c>
      <c r="C19" s="30"/>
      <c r="D19" s="31"/>
      <c r="E19" s="32"/>
      <c r="F19" s="32"/>
      <c r="G19" s="32"/>
      <c r="H19" s="32"/>
      <c r="I19" s="32"/>
      <c r="J19" s="32"/>
      <c r="K19" s="33">
        <f t="shared" si="1"/>
        <v>0</v>
      </c>
      <c r="L19" s="29">
        <f t="shared" si="2"/>
        <v>0</v>
      </c>
    </row>
    <row r="20" spans="1:12" s="100" customFormat="1" ht="12" customHeight="1" x14ac:dyDescent="0.3">
      <c r="A20" s="24" t="str">
        <f>'[1]RM_9.2.sz.mell'!A20</f>
        <v>11</v>
      </c>
      <c r="B20" s="30" t="str">
        <f>'[1]RM_9.2.sz.mell'!B20</f>
        <v>Biztosító által fizetett kártérítés</v>
      </c>
      <c r="C20" s="30"/>
      <c r="D20" s="31"/>
      <c r="E20" s="32"/>
      <c r="F20" s="32"/>
      <c r="G20" s="32"/>
      <c r="H20" s="32"/>
      <c r="I20" s="32"/>
      <c r="J20" s="32"/>
      <c r="K20" s="33">
        <f t="shared" si="1"/>
        <v>0</v>
      </c>
      <c r="L20" s="29">
        <f t="shared" si="2"/>
        <v>0</v>
      </c>
    </row>
    <row r="21" spans="1:12" s="100" customFormat="1" ht="12" customHeight="1" thickBot="1" x14ac:dyDescent="0.35">
      <c r="A21" s="36" t="str">
        <f>'[1]RM_9.2.sz.mell'!A21</f>
        <v>12</v>
      </c>
      <c r="B21" s="34" t="str">
        <f>'[1]RM_9.2.sz.mell'!B21</f>
        <v>Egyéb működési bevételek</v>
      </c>
      <c r="C21" s="34"/>
      <c r="D21" s="37"/>
      <c r="E21" s="38"/>
      <c r="F21" s="38"/>
      <c r="G21" s="38"/>
      <c r="H21" s="38"/>
      <c r="I21" s="38"/>
      <c r="J21" s="38"/>
      <c r="K21" s="39">
        <f t="shared" si="1"/>
        <v>0</v>
      </c>
      <c r="L21" s="29">
        <f t="shared" si="2"/>
        <v>0</v>
      </c>
    </row>
    <row r="22" spans="1:12" s="98" customFormat="1" ht="12" customHeight="1" thickBot="1" x14ac:dyDescent="0.35">
      <c r="A22" s="40" t="str">
        <f>'[1]RM_9.2.sz.mell'!A22</f>
        <v>13</v>
      </c>
      <c r="B22" s="21" t="str">
        <f>'[1]RM_9.2.sz.mell'!B22</f>
        <v>Működési célú támogatások államháztartáson belülről (14+…+16)</v>
      </c>
      <c r="C22" s="21"/>
      <c r="D22" s="22">
        <f>SUM(D23:D25)</f>
        <v>0</v>
      </c>
      <c r="E22" s="22">
        <f t="shared" ref="E22:K22" si="3">SUM(E23:E25)</f>
        <v>0</v>
      </c>
      <c r="F22" s="22">
        <f t="shared" si="3"/>
        <v>0</v>
      </c>
      <c r="G22" s="22">
        <f t="shared" si="3"/>
        <v>0</v>
      </c>
      <c r="H22" s="22">
        <f t="shared" si="3"/>
        <v>0</v>
      </c>
      <c r="I22" s="22">
        <f t="shared" si="3"/>
        <v>0</v>
      </c>
      <c r="J22" s="22">
        <f t="shared" si="3"/>
        <v>0</v>
      </c>
      <c r="K22" s="22">
        <f t="shared" si="3"/>
        <v>0</v>
      </c>
      <c r="L22" s="41">
        <f>SUM(L23:L25)</f>
        <v>0</v>
      </c>
    </row>
    <row r="23" spans="1:12" s="100" customFormat="1" ht="12" customHeight="1" x14ac:dyDescent="0.3">
      <c r="A23" s="24" t="str">
        <f>'[1]RM_9.2.sz.mell'!A23</f>
        <v>14</v>
      </c>
      <c r="B23" s="42" t="str">
        <f>'[1]RM_9.2.sz.mell'!B23</f>
        <v>Elvonások és befizetések bevételei</v>
      </c>
      <c r="C23" s="42"/>
      <c r="D23" s="43"/>
      <c r="E23" s="44"/>
      <c r="F23" s="44"/>
      <c r="G23" s="44"/>
      <c r="H23" s="44"/>
      <c r="I23" s="44"/>
      <c r="J23" s="44"/>
      <c r="K23" s="45">
        <f>E23+F23+G23+H23+I23+J23</f>
        <v>0</v>
      </c>
      <c r="L23" s="29">
        <f>D23+K23</f>
        <v>0</v>
      </c>
    </row>
    <row r="24" spans="1:12" s="100" customFormat="1" ht="12" customHeight="1" x14ac:dyDescent="0.3">
      <c r="A24" s="24" t="str">
        <f>'[1]RM_9.2.sz.mell'!A24</f>
        <v>15</v>
      </c>
      <c r="B24" s="30" t="str">
        <f>'[1]RM_9.2.sz.mell'!B24</f>
        <v>Működési célú visszatérítendő támogatások, kölcsönök visszatérülése</v>
      </c>
      <c r="C24" s="30"/>
      <c r="D24" s="31"/>
      <c r="E24" s="32"/>
      <c r="F24" s="32"/>
      <c r="G24" s="32"/>
      <c r="H24" s="32"/>
      <c r="I24" s="32"/>
      <c r="J24" s="32"/>
      <c r="K24" s="33">
        <f>E24+F24+G24+H24+I24+J24</f>
        <v>0</v>
      </c>
      <c r="L24" s="46">
        <f>D24+K24</f>
        <v>0</v>
      </c>
    </row>
    <row r="25" spans="1:12" s="100" customFormat="1" ht="12" customHeight="1" x14ac:dyDescent="0.3">
      <c r="A25" s="24" t="str">
        <f>'[1]RM_9.2.sz.mell'!A25</f>
        <v>16</v>
      </c>
      <c r="B25" s="30" t="str">
        <f>'[1]RM_9.2.sz.mell'!B25</f>
        <v>Egyéb működési célú támogatások bevételei</v>
      </c>
      <c r="C25" s="30"/>
      <c r="D25" s="31"/>
      <c r="E25" s="32"/>
      <c r="F25" s="32"/>
      <c r="G25" s="32"/>
      <c r="H25" s="32"/>
      <c r="I25" s="32"/>
      <c r="J25" s="32"/>
      <c r="K25" s="33">
        <f>E25+F25+G25+H25+I25+J25</f>
        <v>0</v>
      </c>
      <c r="L25" s="46">
        <f>D25+K25</f>
        <v>0</v>
      </c>
    </row>
    <row r="26" spans="1:12" s="100" customFormat="1" ht="12" customHeight="1" thickBot="1" x14ac:dyDescent="0.35">
      <c r="A26" s="36" t="str">
        <f>'[1]RM_9.2.sz.mell'!A26</f>
        <v>17</v>
      </c>
      <c r="B26" s="47" t="str">
        <f>'[1]RM_9.2.sz.mell'!B26</f>
        <v xml:space="preserve">  16-ból EU támogatás</v>
      </c>
      <c r="C26" s="47"/>
      <c r="D26" s="37"/>
      <c r="E26" s="38"/>
      <c r="F26" s="38"/>
      <c r="G26" s="38"/>
      <c r="H26" s="38"/>
      <c r="I26" s="38"/>
      <c r="J26" s="38"/>
      <c r="K26" s="48">
        <f>E26+F26+G26+H26+I26+J26</f>
        <v>0</v>
      </c>
      <c r="L26" s="49">
        <f>D26+K26</f>
        <v>0</v>
      </c>
    </row>
    <row r="27" spans="1:12" s="100" customFormat="1" ht="12" customHeight="1" thickBot="1" x14ac:dyDescent="0.35">
      <c r="A27" s="40" t="str">
        <f>'[1]RM_9.2.sz.mell'!A27</f>
        <v>18</v>
      </c>
      <c r="B27" s="50" t="str">
        <f>'[1]RM_9.2.sz.mell'!B27</f>
        <v>Közhatalmi bevételek</v>
      </c>
      <c r="C27" s="50"/>
      <c r="D27" s="51"/>
      <c r="E27" s="58"/>
      <c r="F27" s="58"/>
      <c r="G27" s="58"/>
      <c r="H27" s="58"/>
      <c r="I27" s="58"/>
      <c r="J27" s="58"/>
      <c r="K27" s="101">
        <f>E27+F27+G27+H27+I27+J27</f>
        <v>0</v>
      </c>
      <c r="L27" s="59">
        <f>D27+K27</f>
        <v>0</v>
      </c>
    </row>
    <row r="28" spans="1:12" s="100" customFormat="1" thickBot="1" x14ac:dyDescent="0.35">
      <c r="A28" s="40" t="str">
        <f>'[1]RM_9.2.sz.mell'!A28</f>
        <v>19</v>
      </c>
      <c r="B28" s="50" t="str">
        <f>'[1]RM_9.2.sz.mell'!B28</f>
        <v>Felhalmozási célú támogatások államháztartáson belülről (20+…+22)</v>
      </c>
      <c r="C28" s="50"/>
      <c r="D28" s="22">
        <f>+D29+D30+D31</f>
        <v>0</v>
      </c>
      <c r="E28" s="22">
        <f t="shared" ref="E28:K28" si="4">+E29+E30+E31</f>
        <v>0</v>
      </c>
      <c r="F28" s="22">
        <f t="shared" si="4"/>
        <v>0</v>
      </c>
      <c r="G28" s="22">
        <f t="shared" si="4"/>
        <v>0</v>
      </c>
      <c r="H28" s="22">
        <f t="shared" si="4"/>
        <v>0</v>
      </c>
      <c r="I28" s="22">
        <f t="shared" si="4"/>
        <v>0</v>
      </c>
      <c r="J28" s="22">
        <f t="shared" si="4"/>
        <v>0</v>
      </c>
      <c r="K28" s="22">
        <f t="shared" si="4"/>
        <v>0</v>
      </c>
      <c r="L28" s="41">
        <f>+L29+L30+L31</f>
        <v>0</v>
      </c>
    </row>
    <row r="29" spans="1:12" s="100" customFormat="1" ht="12" customHeight="1" x14ac:dyDescent="0.3">
      <c r="A29" s="24" t="str">
        <f>'[1]RM_9.2.sz.mell'!A29</f>
        <v>20</v>
      </c>
      <c r="B29" s="53" t="str">
        <f>'[1]RM_9.2.sz.mell'!B29</f>
        <v>Felhalmozási célú önkormányzati támogatások</v>
      </c>
      <c r="C29" s="53"/>
      <c r="D29" s="44"/>
      <c r="E29" s="44"/>
      <c r="F29" s="44"/>
      <c r="G29" s="44"/>
      <c r="H29" s="44"/>
      <c r="I29" s="44"/>
      <c r="J29" s="44"/>
      <c r="K29" s="45">
        <f>E29+F29+G29+H29+I29+J29</f>
        <v>0</v>
      </c>
      <c r="L29" s="29">
        <f>D29+K29</f>
        <v>0</v>
      </c>
    </row>
    <row r="30" spans="1:12" s="100" customFormat="1" ht="12" customHeight="1" x14ac:dyDescent="0.3">
      <c r="A30" s="24" t="str">
        <f>'[1]RM_9.2.sz.mell'!A30</f>
        <v>21</v>
      </c>
      <c r="B30" s="53" t="str">
        <f>'[1]RM_9.2.sz.mell'!B30</f>
        <v>Felhalmozási célú visszatérítendő támogatások, kölcsönök visszatérülése</v>
      </c>
      <c r="C30" s="53"/>
      <c r="D30" s="32"/>
      <c r="E30" s="32"/>
      <c r="F30" s="32"/>
      <c r="G30" s="32"/>
      <c r="H30" s="32"/>
      <c r="I30" s="32"/>
      <c r="J30" s="32"/>
      <c r="K30" s="45">
        <f>E30+F30+G30+H30+I30+J30</f>
        <v>0</v>
      </c>
      <c r="L30" s="29">
        <f>D30+K30</f>
        <v>0</v>
      </c>
    </row>
    <row r="31" spans="1:12" s="100" customFormat="1" ht="12" customHeight="1" x14ac:dyDescent="0.3">
      <c r="A31" s="24" t="str">
        <f>'[1]RM_9.2.sz.mell'!A31</f>
        <v>22</v>
      </c>
      <c r="B31" s="54" t="str">
        <f>'[1]RM_9.2.sz.mell'!B31</f>
        <v>Egyéb felhalmozási célú támogatások bevételei</v>
      </c>
      <c r="C31" s="54"/>
      <c r="D31" s="32"/>
      <c r="E31" s="32"/>
      <c r="F31" s="32"/>
      <c r="G31" s="32"/>
      <c r="H31" s="32"/>
      <c r="I31" s="32"/>
      <c r="J31" s="32"/>
      <c r="K31" s="45">
        <f>E31+F31+G31+H31+I31+J31</f>
        <v>0</v>
      </c>
      <c r="L31" s="29">
        <f>D31+K31</f>
        <v>0</v>
      </c>
    </row>
    <row r="32" spans="1:12" s="100" customFormat="1" ht="12" customHeight="1" thickBot="1" x14ac:dyDescent="0.35">
      <c r="A32" s="36" t="str">
        <f>'[1]RM_9.2.sz.mell'!A32</f>
        <v>23</v>
      </c>
      <c r="B32" s="55" t="str">
        <f>'[1]RM_9.2.sz.mell'!B32</f>
        <v xml:space="preserve">   22-ből EU-s támogatás</v>
      </c>
      <c r="C32" s="55"/>
      <c r="D32" s="38"/>
      <c r="E32" s="38"/>
      <c r="F32" s="38"/>
      <c r="G32" s="38"/>
      <c r="H32" s="38"/>
      <c r="I32" s="38"/>
      <c r="J32" s="38"/>
      <c r="K32" s="45">
        <f>E32+F32+G32+H32+I32+J32</f>
        <v>0</v>
      </c>
      <c r="L32" s="29">
        <f>D32+K32</f>
        <v>0</v>
      </c>
    </row>
    <row r="33" spans="1:12" s="100" customFormat="1" ht="12" customHeight="1" thickBot="1" x14ac:dyDescent="0.35">
      <c r="A33" s="40" t="str">
        <f>'[1]RM_9.2.sz.mell'!A33</f>
        <v>24</v>
      </c>
      <c r="B33" s="50" t="str">
        <f>'[1]RM_9.2.sz.mell'!B33</f>
        <v>Felhalmozási bevételek (25+…+27)</v>
      </c>
      <c r="C33" s="50"/>
      <c r="D33" s="22">
        <f>+D34+D35+D36</f>
        <v>0</v>
      </c>
      <c r="E33" s="22">
        <f t="shared" ref="E33:J33" si="5">+E34+E35+E36</f>
        <v>0</v>
      </c>
      <c r="F33" s="22">
        <f t="shared" si="5"/>
        <v>0</v>
      </c>
      <c r="G33" s="22">
        <f t="shared" si="5"/>
        <v>0</v>
      </c>
      <c r="H33" s="22">
        <f t="shared" si="5"/>
        <v>0</v>
      </c>
      <c r="I33" s="22">
        <f t="shared" si="5"/>
        <v>0</v>
      </c>
      <c r="J33" s="22">
        <f t="shared" si="5"/>
        <v>0</v>
      </c>
      <c r="K33" s="22">
        <f>+K34+K35+K36</f>
        <v>0</v>
      </c>
      <c r="L33" s="41">
        <f>+L34+L35+L36</f>
        <v>0</v>
      </c>
    </row>
    <row r="34" spans="1:12" s="100" customFormat="1" ht="12" customHeight="1" x14ac:dyDescent="0.3">
      <c r="A34" s="24" t="str">
        <f>'[1]RM_9.2.sz.mell'!A34</f>
        <v>25</v>
      </c>
      <c r="B34" s="53" t="str">
        <f>'[1]RM_9.2.sz.mell'!B34</f>
        <v>Immateriális javak értékesítése</v>
      </c>
      <c r="C34" s="53"/>
      <c r="D34" s="44"/>
      <c r="E34" s="44"/>
      <c r="F34" s="44"/>
      <c r="G34" s="44"/>
      <c r="H34" s="44"/>
      <c r="I34" s="44"/>
      <c r="J34" s="44"/>
      <c r="K34" s="45">
        <f>E34+F34+G34+H34+I34+J34</f>
        <v>0</v>
      </c>
      <c r="L34" s="29">
        <f>D34+K34</f>
        <v>0</v>
      </c>
    </row>
    <row r="35" spans="1:12" s="100" customFormat="1" ht="12" customHeight="1" x14ac:dyDescent="0.3">
      <c r="A35" s="24" t="str">
        <f>'[1]RM_9.2.sz.mell'!A35</f>
        <v>26</v>
      </c>
      <c r="B35" s="54" t="str">
        <f>'[1]RM_9.2.sz.mell'!B35</f>
        <v>Ingatlanok értékesítése</v>
      </c>
      <c r="C35" s="54"/>
      <c r="D35" s="32"/>
      <c r="E35" s="32"/>
      <c r="F35" s="32"/>
      <c r="G35" s="32"/>
      <c r="H35" s="32"/>
      <c r="I35" s="32"/>
      <c r="J35" s="32"/>
      <c r="K35" s="45">
        <f>E35+F35+G35+H35+I35+J35</f>
        <v>0</v>
      </c>
      <c r="L35" s="29">
        <f>D35+K35</f>
        <v>0</v>
      </c>
    </row>
    <row r="36" spans="1:12" s="100" customFormat="1" ht="12" customHeight="1" thickBot="1" x14ac:dyDescent="0.35">
      <c r="A36" s="36" t="str">
        <f>'[1]RM_9.2.sz.mell'!A36</f>
        <v>27</v>
      </c>
      <c r="B36" s="56" t="str">
        <f>'[1]RM_9.2.sz.mell'!B36</f>
        <v>Egyéb tárgyi eszközök értékesítése</v>
      </c>
      <c r="C36" s="56"/>
      <c r="D36" s="38"/>
      <c r="E36" s="38"/>
      <c r="F36" s="38"/>
      <c r="G36" s="38"/>
      <c r="H36" s="38"/>
      <c r="I36" s="38"/>
      <c r="J36" s="38"/>
      <c r="K36" s="45">
        <f>E36+F36+G36+H36+I36+J36</f>
        <v>0</v>
      </c>
      <c r="L36" s="57">
        <f>D36+K36</f>
        <v>0</v>
      </c>
    </row>
    <row r="37" spans="1:12" s="98" customFormat="1" ht="12" customHeight="1" thickBot="1" x14ac:dyDescent="0.35">
      <c r="A37" s="40" t="str">
        <f>'[1]RM_9.2.sz.mell'!A37</f>
        <v>28</v>
      </c>
      <c r="B37" s="50" t="str">
        <f>'[1]RM_9.2.sz.mell'!B37</f>
        <v>Működési célú átvett pénzeszközök</v>
      </c>
      <c r="C37" s="50"/>
      <c r="D37" s="58"/>
      <c r="E37" s="58"/>
      <c r="F37" s="58"/>
      <c r="G37" s="58"/>
      <c r="H37" s="58"/>
      <c r="I37" s="58"/>
      <c r="J37" s="58"/>
      <c r="K37" s="22">
        <f>E37+F37+G37+H37+I37+J37</f>
        <v>0</v>
      </c>
      <c r="L37" s="59">
        <f>D37+K37</f>
        <v>0</v>
      </c>
    </row>
    <row r="38" spans="1:12" s="98" customFormat="1" ht="12" customHeight="1" thickBot="1" x14ac:dyDescent="0.35">
      <c r="A38" s="40" t="str">
        <f>'[1]RM_9.2.sz.mell'!A38</f>
        <v>29</v>
      </c>
      <c r="B38" s="50" t="str">
        <f>'[1]RM_9.2.sz.mell'!B38</f>
        <v>Felhalmozási célú átvett pénzeszközök</v>
      </c>
      <c r="C38" s="50"/>
      <c r="D38" s="58"/>
      <c r="E38" s="58"/>
      <c r="F38" s="58"/>
      <c r="G38" s="58"/>
      <c r="H38" s="58"/>
      <c r="I38" s="58"/>
      <c r="J38" s="58"/>
      <c r="K38" s="60">
        <f>E38+F38+G38+H38+I38+J38</f>
        <v>0</v>
      </c>
      <c r="L38" s="61">
        <f>D38+K38</f>
        <v>0</v>
      </c>
    </row>
    <row r="39" spans="1:12" s="98" customFormat="1" ht="12" customHeight="1" thickBot="1" x14ac:dyDescent="0.35">
      <c r="A39" s="40" t="str">
        <f>'[1]RM_9.2.sz.mell'!A39</f>
        <v>30</v>
      </c>
      <c r="B39" s="50" t="str">
        <f>'[1]RM_9.2.sz.mell'!B39</f>
        <v>Költségvetési bevételek összesen (1+13+18+19+24+28+29)</v>
      </c>
      <c r="C39" s="50"/>
      <c r="D39" s="22">
        <f>+D10+D22+D27+D28+D33+D37+D38</f>
        <v>0</v>
      </c>
      <c r="E39" s="22">
        <f t="shared" ref="E39:K39" si="6">+E10+E22+E27+E28+E33+E37+E38</f>
        <v>0</v>
      </c>
      <c r="F39" s="22">
        <f t="shared" si="6"/>
        <v>0</v>
      </c>
      <c r="G39" s="22">
        <f t="shared" si="6"/>
        <v>0</v>
      </c>
      <c r="H39" s="22">
        <f t="shared" si="6"/>
        <v>0</v>
      </c>
      <c r="I39" s="22">
        <f t="shared" si="6"/>
        <v>0</v>
      </c>
      <c r="J39" s="22">
        <f t="shared" si="6"/>
        <v>0</v>
      </c>
      <c r="K39" s="22">
        <f t="shared" si="6"/>
        <v>0</v>
      </c>
      <c r="L39" s="41">
        <f>+L10+L22+L27+L28+L33+L37+L38</f>
        <v>0</v>
      </c>
    </row>
    <row r="40" spans="1:12" s="98" customFormat="1" ht="12" customHeight="1" thickBot="1" x14ac:dyDescent="0.35">
      <c r="A40" s="40" t="str">
        <f>'[1]RM_9.2.sz.mell'!A40</f>
        <v>31</v>
      </c>
      <c r="B40" s="50" t="str">
        <f>'[1]RM_9.2.sz.mell'!B40</f>
        <v>Finanszírozási bevételek (32+…+34)</v>
      </c>
      <c r="C40" s="22">
        <f>+C41+C42+C43</f>
        <v>6398875</v>
      </c>
      <c r="D40" s="22">
        <f>+D41+D42+D43</f>
        <v>6840150</v>
      </c>
      <c r="E40" s="22">
        <f t="shared" ref="E40:K40" si="7">+E41+E42+E43</f>
        <v>593250</v>
      </c>
      <c r="F40" s="22">
        <f t="shared" si="7"/>
        <v>0</v>
      </c>
      <c r="G40" s="22">
        <f t="shared" si="7"/>
        <v>0</v>
      </c>
      <c r="H40" s="22">
        <f t="shared" si="7"/>
        <v>0</v>
      </c>
      <c r="I40" s="22">
        <f t="shared" si="7"/>
        <v>0</v>
      </c>
      <c r="J40" s="22">
        <f t="shared" si="7"/>
        <v>0</v>
      </c>
      <c r="K40" s="22">
        <f t="shared" si="7"/>
        <v>593250</v>
      </c>
      <c r="L40" s="41">
        <f>+L41+L42+L43</f>
        <v>7433400</v>
      </c>
    </row>
    <row r="41" spans="1:12" s="98" customFormat="1" ht="12" customHeight="1" x14ac:dyDescent="0.3">
      <c r="A41" s="24" t="str">
        <f>'[1]RM_9.2.sz.mell'!A41</f>
        <v>32</v>
      </c>
      <c r="B41" s="53" t="str">
        <f>'[1]RM_9.2.sz.mell'!B41</f>
        <v>Előző évi költségvetési maradvány igénybevétele</v>
      </c>
      <c r="C41" s="53"/>
      <c r="D41" s="44"/>
      <c r="E41" s="44"/>
      <c r="F41" s="44"/>
      <c r="G41" s="44"/>
      <c r="H41" s="44"/>
      <c r="I41" s="44"/>
      <c r="J41" s="44"/>
      <c r="K41" s="45">
        <f>E41+F41+G41+H41+I41+J41</f>
        <v>0</v>
      </c>
      <c r="L41" s="29">
        <f>D41+K41</f>
        <v>0</v>
      </c>
    </row>
    <row r="42" spans="1:12" s="98" customFormat="1" ht="12" customHeight="1" x14ac:dyDescent="0.3">
      <c r="A42" s="24" t="str">
        <f>'[1]RM_9.2.sz.mell'!A42</f>
        <v>33</v>
      </c>
      <c r="B42" s="54" t="str">
        <f>'[1]RM_9.2.sz.mell'!B42</f>
        <v>Előző évi vállalkozási maradvány igénybevétele</v>
      </c>
      <c r="C42" s="54"/>
      <c r="D42" s="32"/>
      <c r="E42" s="32"/>
      <c r="F42" s="32"/>
      <c r="G42" s="32"/>
      <c r="H42" s="32"/>
      <c r="I42" s="32"/>
      <c r="J42" s="32"/>
      <c r="K42" s="45">
        <f>E42+F42+G42+H42+I42+J42</f>
        <v>0</v>
      </c>
      <c r="L42" s="46">
        <f>D42+K42</f>
        <v>0</v>
      </c>
    </row>
    <row r="43" spans="1:12" s="100" customFormat="1" ht="12" customHeight="1" thickBot="1" x14ac:dyDescent="0.35">
      <c r="A43" s="36" t="str">
        <f>'[1]RM_9.2.sz.mell'!A43</f>
        <v>34</v>
      </c>
      <c r="B43" s="56" t="str">
        <f>'[1]RM_9.2.sz.mell'!B43</f>
        <v>Irányító szervi (önkormányzati) támogatás (intézményfinanszírozás)</v>
      </c>
      <c r="C43" s="118">
        <v>6398875</v>
      </c>
      <c r="D43" s="62">
        <v>6840150</v>
      </c>
      <c r="E43" s="62">
        <v>593250</v>
      </c>
      <c r="F43" s="62"/>
      <c r="G43" s="62"/>
      <c r="H43" s="62"/>
      <c r="I43" s="62"/>
      <c r="J43" s="62"/>
      <c r="K43" s="45">
        <f>E43+F43+G43+H43+I43+J43</f>
        <v>593250</v>
      </c>
      <c r="L43" s="49">
        <f>D43+K43</f>
        <v>7433400</v>
      </c>
    </row>
    <row r="44" spans="1:12" s="100" customFormat="1" ht="12.9" customHeight="1" thickBot="1" x14ac:dyDescent="0.35">
      <c r="A44" s="40" t="str">
        <f>'[1]RM_9.2.sz.mell'!A44</f>
        <v>35</v>
      </c>
      <c r="B44" s="63" t="str">
        <f>'[1]RM_9.2.sz.mell'!B44</f>
        <v>BEVÉTELEK ÖSSZESEN: (30+31)</v>
      </c>
      <c r="C44" s="22">
        <f>+C39+C40</f>
        <v>6398875</v>
      </c>
      <c r="D44" s="22">
        <f>+D39+D40</f>
        <v>6840150</v>
      </c>
      <c r="E44" s="22">
        <f t="shared" ref="E44:K44" si="8">+E39+E40</f>
        <v>593250</v>
      </c>
      <c r="F44" s="22">
        <f t="shared" si="8"/>
        <v>0</v>
      </c>
      <c r="G44" s="22">
        <f t="shared" si="8"/>
        <v>0</v>
      </c>
      <c r="H44" s="22">
        <f t="shared" si="8"/>
        <v>0</v>
      </c>
      <c r="I44" s="22">
        <f t="shared" si="8"/>
        <v>0</v>
      </c>
      <c r="J44" s="22">
        <f t="shared" si="8"/>
        <v>0</v>
      </c>
      <c r="K44" s="22">
        <f t="shared" si="8"/>
        <v>593250</v>
      </c>
      <c r="L44" s="41">
        <f>+L39+L40</f>
        <v>7433400</v>
      </c>
    </row>
    <row r="45" spans="1:12" s="92" customFormat="1" ht="14.1" customHeight="1" thickBot="1" x14ac:dyDescent="0.35">
      <c r="A45" s="171" t="s">
        <v>89</v>
      </c>
      <c r="B45" s="172"/>
      <c r="C45" s="172"/>
      <c r="D45" s="172"/>
      <c r="E45" s="172"/>
      <c r="F45" s="172"/>
      <c r="G45" s="172"/>
      <c r="H45" s="172"/>
      <c r="I45" s="172"/>
      <c r="J45" s="172"/>
      <c r="K45" s="172"/>
      <c r="L45" s="173"/>
    </row>
    <row r="46" spans="1:12" s="102" customFormat="1" ht="12" customHeight="1" thickBot="1" x14ac:dyDescent="0.35">
      <c r="A46" s="40">
        <f>'[1]RM_9.2.sz.mell'!A46</f>
        <v>1</v>
      </c>
      <c r="B46" s="50" t="str">
        <f>'[1]RM_9.2.sz.mell'!B46</f>
        <v>Működési költségvetés kiadásai (2+…+6)</v>
      </c>
      <c r="C46" s="64">
        <f>SUM(C47:C51)</f>
        <v>6398875</v>
      </c>
      <c r="D46" s="64">
        <f>SUM(D47:D51)</f>
        <v>6840150</v>
      </c>
      <c r="E46" s="64">
        <f t="shared" ref="E46:K46" si="9">SUM(E47:E51)</f>
        <v>593250</v>
      </c>
      <c r="F46" s="64">
        <f t="shared" si="9"/>
        <v>0</v>
      </c>
      <c r="G46" s="64">
        <f t="shared" si="9"/>
        <v>0</v>
      </c>
      <c r="H46" s="64">
        <f t="shared" si="9"/>
        <v>0</v>
      </c>
      <c r="I46" s="64">
        <f t="shared" si="9"/>
        <v>0</v>
      </c>
      <c r="J46" s="64">
        <f t="shared" si="9"/>
        <v>0</v>
      </c>
      <c r="K46" s="64">
        <f t="shared" si="9"/>
        <v>593250</v>
      </c>
      <c r="L46" s="59">
        <f>SUM(L47:L51)</f>
        <v>7433400</v>
      </c>
    </row>
    <row r="47" spans="1:12" ht="12" customHeight="1" x14ac:dyDescent="0.3">
      <c r="A47" s="99" t="str">
        <f>'[1]RM_9.2.sz.mell'!A47</f>
        <v>2</v>
      </c>
      <c r="B47" s="42" t="str">
        <f>'[1]RM_9.2.sz.mell'!B47</f>
        <v>Személyi  juttatások</v>
      </c>
      <c r="C47" s="128">
        <v>5638672</v>
      </c>
      <c r="D47" s="66">
        <v>6006563</v>
      </c>
      <c r="E47" s="66">
        <v>525000</v>
      </c>
      <c r="F47" s="66"/>
      <c r="G47" s="66"/>
      <c r="H47" s="66"/>
      <c r="I47" s="66"/>
      <c r="J47" s="66"/>
      <c r="K47" s="67">
        <f>E47+F47+G47+H47+I47+J47</f>
        <v>525000</v>
      </c>
      <c r="L47" s="29">
        <f>D47+K47</f>
        <v>6531563</v>
      </c>
    </row>
    <row r="48" spans="1:12" ht="12" customHeight="1" x14ac:dyDescent="0.3">
      <c r="A48" s="24" t="str">
        <f>'[1]RM_9.2.sz.mell'!A48</f>
        <v>3</v>
      </c>
      <c r="B48" s="30" t="str">
        <f>'[1]RM_9.2.sz.mell'!B48</f>
        <v>Munkaadókat terhelő járulékok és szociális hozzájárulási adó</v>
      </c>
      <c r="C48" s="129">
        <v>760203</v>
      </c>
      <c r="D48" s="68">
        <v>833587</v>
      </c>
      <c r="E48" s="68">
        <v>68250</v>
      </c>
      <c r="F48" s="68"/>
      <c r="G48" s="68"/>
      <c r="H48" s="68"/>
      <c r="I48" s="68"/>
      <c r="J48" s="68"/>
      <c r="K48" s="69">
        <f>E48+F48+G48+H48+I48+J48</f>
        <v>68250</v>
      </c>
      <c r="L48" s="46">
        <f>D48+K48</f>
        <v>901837</v>
      </c>
    </row>
    <row r="49" spans="1:12" ht="12" customHeight="1" x14ac:dyDescent="0.3">
      <c r="A49" s="24" t="str">
        <f>'[1]RM_9.2.sz.mell'!A49</f>
        <v>4</v>
      </c>
      <c r="B49" s="30" t="str">
        <f>'[1]RM_9.2.sz.mell'!B49</f>
        <v>Dologi  kiadások</v>
      </c>
      <c r="C49" s="121"/>
      <c r="D49" s="68"/>
      <c r="E49" s="68"/>
      <c r="F49" s="68"/>
      <c r="G49" s="68"/>
      <c r="H49" s="68"/>
      <c r="I49" s="68"/>
      <c r="J49" s="68"/>
      <c r="K49" s="69">
        <f>E49+F49+G49+H49+I49+J49</f>
        <v>0</v>
      </c>
      <c r="L49" s="46">
        <f>D49+K49</f>
        <v>0</v>
      </c>
    </row>
    <row r="50" spans="1:12" ht="12" customHeight="1" x14ac:dyDescent="0.3">
      <c r="A50" s="24" t="str">
        <f>'[1]RM_9.2.sz.mell'!A50</f>
        <v>5</v>
      </c>
      <c r="B50" s="30" t="str">
        <f>'[1]RM_9.2.sz.mell'!B50</f>
        <v>Ellátottak pénzbeli juttatásai</v>
      </c>
      <c r="C50" s="121"/>
      <c r="D50" s="68"/>
      <c r="E50" s="68"/>
      <c r="F50" s="68"/>
      <c r="G50" s="68"/>
      <c r="H50" s="68"/>
      <c r="I50" s="68"/>
      <c r="J50" s="68"/>
      <c r="K50" s="69">
        <f>E50+F50+G50+H50+I50+J50</f>
        <v>0</v>
      </c>
      <c r="L50" s="46">
        <f>D50+K50</f>
        <v>0</v>
      </c>
    </row>
    <row r="51" spans="1:12" ht="12" customHeight="1" thickBot="1" x14ac:dyDescent="0.35">
      <c r="A51" s="36" t="str">
        <f>'[1]RM_9.2.sz.mell'!A51</f>
        <v>6</v>
      </c>
      <c r="B51" s="47" t="str">
        <f>'[1]RM_9.2.sz.mell'!B51</f>
        <v>Egyéb működési célú kiadások</v>
      </c>
      <c r="C51" s="122"/>
      <c r="D51" s="68"/>
      <c r="E51" s="68"/>
      <c r="F51" s="68"/>
      <c r="G51" s="68"/>
      <c r="H51" s="68"/>
      <c r="I51" s="68"/>
      <c r="J51" s="68"/>
      <c r="K51" s="69">
        <f>E51+F51+G51+H51+I51+J51</f>
        <v>0</v>
      </c>
      <c r="L51" s="46">
        <f>D51+K51</f>
        <v>0</v>
      </c>
    </row>
    <row r="52" spans="1:12" ht="12" customHeight="1" thickBot="1" x14ac:dyDescent="0.35">
      <c r="A52" s="40" t="str">
        <f>'[1]RM_9.2.sz.mell'!A52</f>
        <v>7</v>
      </c>
      <c r="B52" s="50" t="str">
        <f>'[1]RM_9.2.sz.mell'!B52</f>
        <v>Felhalmozási költségvetés kiadásai (8+…+10)</v>
      </c>
      <c r="C52" s="107"/>
      <c r="D52" s="64">
        <f>SUM(D53:D55)</f>
        <v>0</v>
      </c>
      <c r="E52" s="64">
        <f t="shared" ref="E52:K52" si="10">SUM(E53:E55)</f>
        <v>0</v>
      </c>
      <c r="F52" s="64">
        <f t="shared" si="10"/>
        <v>0</v>
      </c>
      <c r="G52" s="64">
        <f t="shared" si="10"/>
        <v>0</v>
      </c>
      <c r="H52" s="64">
        <f t="shared" si="10"/>
        <v>0</v>
      </c>
      <c r="I52" s="64">
        <f t="shared" si="10"/>
        <v>0</v>
      </c>
      <c r="J52" s="64">
        <f t="shared" si="10"/>
        <v>0</v>
      </c>
      <c r="K52" s="64">
        <f t="shared" si="10"/>
        <v>0</v>
      </c>
      <c r="L52" s="59">
        <f>SUM(L53:L55)</f>
        <v>0</v>
      </c>
    </row>
    <row r="53" spans="1:12" s="102" customFormat="1" ht="12" customHeight="1" x14ac:dyDescent="0.3">
      <c r="A53" s="24" t="str">
        <f>'[1]RM_9.2.sz.mell'!A53</f>
        <v>8</v>
      </c>
      <c r="B53" s="42" t="str">
        <f>'[1]RM_9.2.sz.mell'!B53</f>
        <v>Beruházások</v>
      </c>
      <c r="C53" s="120"/>
      <c r="D53" s="66"/>
      <c r="E53" s="66"/>
      <c r="F53" s="66"/>
      <c r="G53" s="66"/>
      <c r="H53" s="66"/>
      <c r="I53" s="66"/>
      <c r="J53" s="66"/>
      <c r="K53" s="67">
        <f>E53+F53+G53+H53+I53+J53</f>
        <v>0</v>
      </c>
      <c r="L53" s="29">
        <f>D53+K53</f>
        <v>0</v>
      </c>
    </row>
    <row r="54" spans="1:12" ht="12" customHeight="1" x14ac:dyDescent="0.3">
      <c r="A54" s="24" t="str">
        <f>'[1]RM_9.2.sz.mell'!A54</f>
        <v>9</v>
      </c>
      <c r="B54" s="30" t="str">
        <f>'[1]RM_9.2.sz.mell'!B54</f>
        <v>Felújítások</v>
      </c>
      <c r="C54" s="121"/>
      <c r="D54" s="68"/>
      <c r="E54" s="68"/>
      <c r="F54" s="68"/>
      <c r="G54" s="68"/>
      <c r="H54" s="68"/>
      <c r="I54" s="68"/>
      <c r="J54" s="68"/>
      <c r="K54" s="69">
        <f>E54+F54+G54+H54+I54+J54</f>
        <v>0</v>
      </c>
      <c r="L54" s="46">
        <f>D54+K54</f>
        <v>0</v>
      </c>
    </row>
    <row r="55" spans="1:12" ht="12" customHeight="1" x14ac:dyDescent="0.3">
      <c r="A55" s="24" t="str">
        <f>'[1]RM_9.2.sz.mell'!A55</f>
        <v>10</v>
      </c>
      <c r="B55" s="30" t="str">
        <f>'[1]RM_9.2.sz.mell'!B55</f>
        <v>Egyéb felhalmozási célú kiadások</v>
      </c>
      <c r="C55" s="121"/>
      <c r="D55" s="68"/>
      <c r="E55" s="68"/>
      <c r="F55" s="68"/>
      <c r="G55" s="68"/>
      <c r="H55" s="68"/>
      <c r="I55" s="68"/>
      <c r="J55" s="68"/>
      <c r="K55" s="69">
        <f>E55+F55+G55+H55+I55+J55</f>
        <v>0</v>
      </c>
      <c r="L55" s="46">
        <f>D55+K55</f>
        <v>0</v>
      </c>
    </row>
    <row r="56" spans="1:12" ht="12" customHeight="1" thickBot="1" x14ac:dyDescent="0.35">
      <c r="A56" s="36" t="str">
        <f>'[1]RM_9.2.sz.mell'!A56</f>
        <v>11</v>
      </c>
      <c r="B56" s="47" t="str">
        <f>'[1]RM_9.2.sz.mell'!B56</f>
        <v xml:space="preserve">   10-ből EU-s támogatásból megvalósuló programok, projektek kiadása</v>
      </c>
      <c r="C56" s="122"/>
      <c r="D56" s="68"/>
      <c r="E56" s="68"/>
      <c r="F56" s="68"/>
      <c r="G56" s="68"/>
      <c r="H56" s="68"/>
      <c r="I56" s="68"/>
      <c r="J56" s="68"/>
      <c r="K56" s="69">
        <f>E56+F56+G56+H56+I56+J56</f>
        <v>0</v>
      </c>
      <c r="L56" s="46">
        <f>D56+K56</f>
        <v>0</v>
      </c>
    </row>
    <row r="57" spans="1:12" ht="12" customHeight="1" thickBot="1" x14ac:dyDescent="0.35">
      <c r="A57" s="40" t="str">
        <f>'[1]RM_9.2.sz.mell'!A57</f>
        <v>12</v>
      </c>
      <c r="B57" s="50" t="str">
        <f>'[1]RM_9.2.sz.mell'!B57</f>
        <v>Finanszírozási kiadások</v>
      </c>
      <c r="C57" s="107"/>
      <c r="D57" s="70"/>
      <c r="E57" s="70"/>
      <c r="F57" s="70"/>
      <c r="G57" s="70"/>
      <c r="H57" s="70"/>
      <c r="I57" s="70"/>
      <c r="J57" s="70"/>
      <c r="K57" s="64">
        <f>E57+F57+G57+H57+I57+J57</f>
        <v>0</v>
      </c>
      <c r="L57" s="59">
        <f>D57+K57</f>
        <v>0</v>
      </c>
    </row>
    <row r="58" spans="1:12" ht="12.9" customHeight="1" thickBot="1" x14ac:dyDescent="0.35">
      <c r="A58" s="40" t="str">
        <f>'[1]RM_9.2.sz.mell'!A58</f>
        <v>13</v>
      </c>
      <c r="B58" s="71" t="str">
        <f>'[1]RM_9.2.sz.mell'!B58</f>
        <v>KIADÁSOK ÖSSZESEN: (7+12)</v>
      </c>
      <c r="C58" s="72">
        <f>+C46+C52+C57</f>
        <v>6398875</v>
      </c>
      <c r="D58" s="72">
        <f>+D46+D52+D57</f>
        <v>6840150</v>
      </c>
      <c r="E58" s="72">
        <f t="shared" ref="E58:K58" si="11">+E46+E52+E57</f>
        <v>593250</v>
      </c>
      <c r="F58" s="72">
        <f t="shared" si="11"/>
        <v>0</v>
      </c>
      <c r="G58" s="72">
        <f t="shared" si="11"/>
        <v>0</v>
      </c>
      <c r="H58" s="72">
        <f t="shared" si="11"/>
        <v>0</v>
      </c>
      <c r="I58" s="72">
        <f t="shared" si="11"/>
        <v>0</v>
      </c>
      <c r="J58" s="72">
        <f t="shared" si="11"/>
        <v>0</v>
      </c>
      <c r="K58" s="72">
        <f t="shared" si="11"/>
        <v>593250</v>
      </c>
      <c r="L58" s="73">
        <f>+L46+L52+L57</f>
        <v>7433400</v>
      </c>
    </row>
    <row r="59" spans="1:12" ht="14.1" customHeight="1" thickBot="1" x14ac:dyDescent="0.35">
      <c r="A59" s="74"/>
      <c r="B59" s="75"/>
      <c r="C59" s="75"/>
      <c r="D59" s="76">
        <f>D44-D58</f>
        <v>0</v>
      </c>
      <c r="E59" s="76"/>
      <c r="F59" s="76"/>
      <c r="G59" s="76"/>
      <c r="H59" s="76"/>
      <c r="I59" s="76"/>
      <c r="J59" s="76"/>
      <c r="K59" s="76"/>
      <c r="L59" s="76">
        <f>L44-L58</f>
        <v>0</v>
      </c>
    </row>
    <row r="60" spans="1:12" ht="12.9" customHeight="1" thickBot="1" x14ac:dyDescent="0.35">
      <c r="A60" s="135" t="str">
        <f>'[1]RM_9.2.sz.mell'!A60</f>
        <v>Éves tervezett létszám előirányzat (fő)</v>
      </c>
      <c r="B60" s="136">
        <f>'[1]RM_9.2.sz.mell'!B60</f>
        <v>0</v>
      </c>
      <c r="C60" s="134">
        <v>1</v>
      </c>
      <c r="D60" s="104">
        <v>1</v>
      </c>
      <c r="E60" s="77"/>
      <c r="F60" s="77"/>
      <c r="G60" s="77"/>
      <c r="H60" s="77"/>
      <c r="I60" s="77"/>
      <c r="J60" s="77"/>
      <c r="K60" s="78">
        <f>E60+F60+G60+H60+I60+J60</f>
        <v>0</v>
      </c>
      <c r="L60" s="79">
        <f>D60+K60</f>
        <v>1</v>
      </c>
    </row>
    <row r="61" spans="1:12" ht="12.9" customHeight="1" thickBot="1" x14ac:dyDescent="0.35">
      <c r="A61" s="135" t="str">
        <f>'[1]RM_9.2.sz.mell'!A61</f>
        <v>Közfoglalkoztatottak létszáma (fő)</v>
      </c>
      <c r="B61" s="136">
        <f>'[1]RM_9.2.sz.mell'!B61</f>
        <v>0</v>
      </c>
      <c r="C61" s="106"/>
      <c r="D61" s="104"/>
      <c r="E61" s="77"/>
      <c r="F61" s="77"/>
      <c r="G61" s="77"/>
      <c r="H61" s="77"/>
      <c r="I61" s="77"/>
      <c r="J61" s="77"/>
      <c r="K61" s="78">
        <f>E61+F61+G61+H61+I61+J61</f>
        <v>0</v>
      </c>
      <c r="L61" s="79">
        <f>D61+K61</f>
        <v>0</v>
      </c>
    </row>
  </sheetData>
  <mergeCells count="18">
    <mergeCell ref="A2:K2"/>
    <mergeCell ref="A3:K3"/>
    <mergeCell ref="A5:A7"/>
    <mergeCell ref="B5:B7"/>
    <mergeCell ref="D5:D7"/>
    <mergeCell ref="E5:E7"/>
    <mergeCell ref="F5:F7"/>
    <mergeCell ref="G5:G7"/>
    <mergeCell ref="H5:H7"/>
    <mergeCell ref="I5:I7"/>
    <mergeCell ref="C5:C7"/>
    <mergeCell ref="A61:B61"/>
    <mergeCell ref="J5:J7"/>
    <mergeCell ref="K5:K7"/>
    <mergeCell ref="L5:L7"/>
    <mergeCell ref="A9:L9"/>
    <mergeCell ref="A45:L45"/>
    <mergeCell ref="A60:B60"/>
  </mergeCells>
  <phoneticPr fontId="23" type="noConversion"/>
  <pageMargins left="0.11811023622047245" right="0.11811023622047245" top="0.15748031496062992" bottom="0.15748031496062992" header="0.31496062992125984" footer="0.31496062992125984"/>
  <pageSetup paperSize="9" scale="74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963840-37AB-4F73-BD1C-8BDD3D96D77B}">
  <sheetPr>
    <tabColor rgb="FF92D050"/>
    <pageSetUpPr fitToPage="1"/>
  </sheetPr>
  <dimension ref="A1:L61"/>
  <sheetViews>
    <sheetView topLeftCell="A37" workbookViewId="0">
      <selection activeCell="F48" sqref="F48"/>
    </sheetView>
  </sheetViews>
  <sheetFormatPr defaultRowHeight="14.4" x14ac:dyDescent="0.3"/>
  <cols>
    <col min="1" max="1" width="6.5546875" style="105" customWidth="1"/>
    <col min="2" max="2" width="52" style="91" customWidth="1"/>
    <col min="3" max="3" width="13.77734375" style="91" customWidth="1"/>
    <col min="4" max="4" width="13.5546875" style="91" customWidth="1"/>
    <col min="5" max="11" width="11.88671875" style="91" customWidth="1"/>
    <col min="12" max="12" width="13.5546875" style="91" customWidth="1"/>
    <col min="13" max="257" width="9.109375" style="91"/>
    <col min="258" max="258" width="6.5546875" style="91" customWidth="1"/>
    <col min="259" max="259" width="52" style="91" customWidth="1"/>
    <col min="260" max="260" width="13.5546875" style="91" customWidth="1"/>
    <col min="261" max="267" width="11.88671875" style="91" customWidth="1"/>
    <col min="268" max="268" width="13.5546875" style="91" customWidth="1"/>
    <col min="269" max="513" width="9.109375" style="91"/>
    <col min="514" max="514" width="6.5546875" style="91" customWidth="1"/>
    <col min="515" max="515" width="52" style="91" customWidth="1"/>
    <col min="516" max="516" width="13.5546875" style="91" customWidth="1"/>
    <col min="517" max="523" width="11.88671875" style="91" customWidth="1"/>
    <col min="524" max="524" width="13.5546875" style="91" customWidth="1"/>
    <col min="525" max="769" width="9.109375" style="91"/>
    <col min="770" max="770" width="6.5546875" style="91" customWidth="1"/>
    <col min="771" max="771" width="52" style="91" customWidth="1"/>
    <col min="772" max="772" width="13.5546875" style="91" customWidth="1"/>
    <col min="773" max="779" width="11.88671875" style="91" customWidth="1"/>
    <col min="780" max="780" width="13.5546875" style="91" customWidth="1"/>
    <col min="781" max="1025" width="9.109375" style="91"/>
    <col min="1026" max="1026" width="6.5546875" style="91" customWidth="1"/>
    <col min="1027" max="1027" width="52" style="91" customWidth="1"/>
    <col min="1028" max="1028" width="13.5546875" style="91" customWidth="1"/>
    <col min="1029" max="1035" width="11.88671875" style="91" customWidth="1"/>
    <col min="1036" max="1036" width="13.5546875" style="91" customWidth="1"/>
    <col min="1037" max="1281" width="9.109375" style="91"/>
    <col min="1282" max="1282" width="6.5546875" style="91" customWidth="1"/>
    <col min="1283" max="1283" width="52" style="91" customWidth="1"/>
    <col min="1284" max="1284" width="13.5546875" style="91" customWidth="1"/>
    <col min="1285" max="1291" width="11.88671875" style="91" customWidth="1"/>
    <col min="1292" max="1292" width="13.5546875" style="91" customWidth="1"/>
    <col min="1293" max="1537" width="9.109375" style="91"/>
    <col min="1538" max="1538" width="6.5546875" style="91" customWidth="1"/>
    <col min="1539" max="1539" width="52" style="91" customWidth="1"/>
    <col min="1540" max="1540" width="13.5546875" style="91" customWidth="1"/>
    <col min="1541" max="1547" width="11.88671875" style="91" customWidth="1"/>
    <col min="1548" max="1548" width="13.5546875" style="91" customWidth="1"/>
    <col min="1549" max="1793" width="9.109375" style="91"/>
    <col min="1794" max="1794" width="6.5546875" style="91" customWidth="1"/>
    <col min="1795" max="1795" width="52" style="91" customWidth="1"/>
    <col min="1796" max="1796" width="13.5546875" style="91" customWidth="1"/>
    <col min="1797" max="1803" width="11.88671875" style="91" customWidth="1"/>
    <col min="1804" max="1804" width="13.5546875" style="91" customWidth="1"/>
    <col min="1805" max="2049" width="9.109375" style="91"/>
    <col min="2050" max="2050" width="6.5546875" style="91" customWidth="1"/>
    <col min="2051" max="2051" width="52" style="91" customWidth="1"/>
    <col min="2052" max="2052" width="13.5546875" style="91" customWidth="1"/>
    <col min="2053" max="2059" width="11.88671875" style="91" customWidth="1"/>
    <col min="2060" max="2060" width="13.5546875" style="91" customWidth="1"/>
    <col min="2061" max="2305" width="9.109375" style="91"/>
    <col min="2306" max="2306" width="6.5546875" style="91" customWidth="1"/>
    <col min="2307" max="2307" width="52" style="91" customWidth="1"/>
    <col min="2308" max="2308" width="13.5546875" style="91" customWidth="1"/>
    <col min="2309" max="2315" width="11.88671875" style="91" customWidth="1"/>
    <col min="2316" max="2316" width="13.5546875" style="91" customWidth="1"/>
    <col min="2317" max="2561" width="9.109375" style="91"/>
    <col min="2562" max="2562" width="6.5546875" style="91" customWidth="1"/>
    <col min="2563" max="2563" width="52" style="91" customWidth="1"/>
    <col min="2564" max="2564" width="13.5546875" style="91" customWidth="1"/>
    <col min="2565" max="2571" width="11.88671875" style="91" customWidth="1"/>
    <col min="2572" max="2572" width="13.5546875" style="91" customWidth="1"/>
    <col min="2573" max="2817" width="9.109375" style="91"/>
    <col min="2818" max="2818" width="6.5546875" style="91" customWidth="1"/>
    <col min="2819" max="2819" width="52" style="91" customWidth="1"/>
    <col min="2820" max="2820" width="13.5546875" style="91" customWidth="1"/>
    <col min="2821" max="2827" width="11.88671875" style="91" customWidth="1"/>
    <col min="2828" max="2828" width="13.5546875" style="91" customWidth="1"/>
    <col min="2829" max="3073" width="9.109375" style="91"/>
    <col min="3074" max="3074" width="6.5546875" style="91" customWidth="1"/>
    <col min="3075" max="3075" width="52" style="91" customWidth="1"/>
    <col min="3076" max="3076" width="13.5546875" style="91" customWidth="1"/>
    <col min="3077" max="3083" width="11.88671875" style="91" customWidth="1"/>
    <col min="3084" max="3084" width="13.5546875" style="91" customWidth="1"/>
    <col min="3085" max="3329" width="9.109375" style="91"/>
    <col min="3330" max="3330" width="6.5546875" style="91" customWidth="1"/>
    <col min="3331" max="3331" width="52" style="91" customWidth="1"/>
    <col min="3332" max="3332" width="13.5546875" style="91" customWidth="1"/>
    <col min="3333" max="3339" width="11.88671875" style="91" customWidth="1"/>
    <col min="3340" max="3340" width="13.5546875" style="91" customWidth="1"/>
    <col min="3341" max="3585" width="9.109375" style="91"/>
    <col min="3586" max="3586" width="6.5546875" style="91" customWidth="1"/>
    <col min="3587" max="3587" width="52" style="91" customWidth="1"/>
    <col min="3588" max="3588" width="13.5546875" style="91" customWidth="1"/>
    <col min="3589" max="3595" width="11.88671875" style="91" customWidth="1"/>
    <col min="3596" max="3596" width="13.5546875" style="91" customWidth="1"/>
    <col min="3597" max="3841" width="9.109375" style="91"/>
    <col min="3842" max="3842" width="6.5546875" style="91" customWidth="1"/>
    <col min="3843" max="3843" width="52" style="91" customWidth="1"/>
    <col min="3844" max="3844" width="13.5546875" style="91" customWidth="1"/>
    <col min="3845" max="3851" width="11.88671875" style="91" customWidth="1"/>
    <col min="3852" max="3852" width="13.5546875" style="91" customWidth="1"/>
    <col min="3853" max="4097" width="9.109375" style="91"/>
    <col min="4098" max="4098" width="6.5546875" style="91" customWidth="1"/>
    <col min="4099" max="4099" width="52" style="91" customWidth="1"/>
    <col min="4100" max="4100" width="13.5546875" style="91" customWidth="1"/>
    <col min="4101" max="4107" width="11.88671875" style="91" customWidth="1"/>
    <col min="4108" max="4108" width="13.5546875" style="91" customWidth="1"/>
    <col min="4109" max="4353" width="9.109375" style="91"/>
    <col min="4354" max="4354" width="6.5546875" style="91" customWidth="1"/>
    <col min="4355" max="4355" width="52" style="91" customWidth="1"/>
    <col min="4356" max="4356" width="13.5546875" style="91" customWidth="1"/>
    <col min="4357" max="4363" width="11.88671875" style="91" customWidth="1"/>
    <col min="4364" max="4364" width="13.5546875" style="91" customWidth="1"/>
    <col min="4365" max="4609" width="9.109375" style="91"/>
    <col min="4610" max="4610" width="6.5546875" style="91" customWidth="1"/>
    <col min="4611" max="4611" width="52" style="91" customWidth="1"/>
    <col min="4612" max="4612" width="13.5546875" style="91" customWidth="1"/>
    <col min="4613" max="4619" width="11.88671875" style="91" customWidth="1"/>
    <col min="4620" max="4620" width="13.5546875" style="91" customWidth="1"/>
    <col min="4621" max="4865" width="9.109375" style="91"/>
    <col min="4866" max="4866" width="6.5546875" style="91" customWidth="1"/>
    <col min="4867" max="4867" width="52" style="91" customWidth="1"/>
    <col min="4868" max="4868" width="13.5546875" style="91" customWidth="1"/>
    <col min="4869" max="4875" width="11.88671875" style="91" customWidth="1"/>
    <col min="4876" max="4876" width="13.5546875" style="91" customWidth="1"/>
    <col min="4877" max="5121" width="9.109375" style="91"/>
    <col min="5122" max="5122" width="6.5546875" style="91" customWidth="1"/>
    <col min="5123" max="5123" width="52" style="91" customWidth="1"/>
    <col min="5124" max="5124" width="13.5546875" style="91" customWidth="1"/>
    <col min="5125" max="5131" width="11.88671875" style="91" customWidth="1"/>
    <col min="5132" max="5132" width="13.5546875" style="91" customWidth="1"/>
    <col min="5133" max="5377" width="9.109375" style="91"/>
    <col min="5378" max="5378" width="6.5546875" style="91" customWidth="1"/>
    <col min="5379" max="5379" width="52" style="91" customWidth="1"/>
    <col min="5380" max="5380" width="13.5546875" style="91" customWidth="1"/>
    <col min="5381" max="5387" width="11.88671875" style="91" customWidth="1"/>
    <col min="5388" max="5388" width="13.5546875" style="91" customWidth="1"/>
    <col min="5389" max="5633" width="9.109375" style="91"/>
    <col min="5634" max="5634" width="6.5546875" style="91" customWidth="1"/>
    <col min="5635" max="5635" width="52" style="91" customWidth="1"/>
    <col min="5636" max="5636" width="13.5546875" style="91" customWidth="1"/>
    <col min="5637" max="5643" width="11.88671875" style="91" customWidth="1"/>
    <col min="5644" max="5644" width="13.5546875" style="91" customWidth="1"/>
    <col min="5645" max="5889" width="9.109375" style="91"/>
    <col min="5890" max="5890" width="6.5546875" style="91" customWidth="1"/>
    <col min="5891" max="5891" width="52" style="91" customWidth="1"/>
    <col min="5892" max="5892" width="13.5546875" style="91" customWidth="1"/>
    <col min="5893" max="5899" width="11.88671875" style="91" customWidth="1"/>
    <col min="5900" max="5900" width="13.5546875" style="91" customWidth="1"/>
    <col min="5901" max="6145" width="9.109375" style="91"/>
    <col min="6146" max="6146" width="6.5546875" style="91" customWidth="1"/>
    <col min="6147" max="6147" width="52" style="91" customWidth="1"/>
    <col min="6148" max="6148" width="13.5546875" style="91" customWidth="1"/>
    <col min="6149" max="6155" width="11.88671875" style="91" customWidth="1"/>
    <col min="6156" max="6156" width="13.5546875" style="91" customWidth="1"/>
    <col min="6157" max="6401" width="9.109375" style="91"/>
    <col min="6402" max="6402" width="6.5546875" style="91" customWidth="1"/>
    <col min="6403" max="6403" width="52" style="91" customWidth="1"/>
    <col min="6404" max="6404" width="13.5546875" style="91" customWidth="1"/>
    <col min="6405" max="6411" width="11.88671875" style="91" customWidth="1"/>
    <col min="6412" max="6412" width="13.5546875" style="91" customWidth="1"/>
    <col min="6413" max="6657" width="9.109375" style="91"/>
    <col min="6658" max="6658" width="6.5546875" style="91" customWidth="1"/>
    <col min="6659" max="6659" width="52" style="91" customWidth="1"/>
    <col min="6660" max="6660" width="13.5546875" style="91" customWidth="1"/>
    <col min="6661" max="6667" width="11.88671875" style="91" customWidth="1"/>
    <col min="6668" max="6668" width="13.5546875" style="91" customWidth="1"/>
    <col min="6669" max="6913" width="9.109375" style="91"/>
    <col min="6914" max="6914" width="6.5546875" style="91" customWidth="1"/>
    <col min="6915" max="6915" width="52" style="91" customWidth="1"/>
    <col min="6916" max="6916" width="13.5546875" style="91" customWidth="1"/>
    <col min="6917" max="6923" width="11.88671875" style="91" customWidth="1"/>
    <col min="6924" max="6924" width="13.5546875" style="91" customWidth="1"/>
    <col min="6925" max="7169" width="9.109375" style="91"/>
    <col min="7170" max="7170" width="6.5546875" style="91" customWidth="1"/>
    <col min="7171" max="7171" width="52" style="91" customWidth="1"/>
    <col min="7172" max="7172" width="13.5546875" style="91" customWidth="1"/>
    <col min="7173" max="7179" width="11.88671875" style="91" customWidth="1"/>
    <col min="7180" max="7180" width="13.5546875" style="91" customWidth="1"/>
    <col min="7181" max="7425" width="9.109375" style="91"/>
    <col min="7426" max="7426" width="6.5546875" style="91" customWidth="1"/>
    <col min="7427" max="7427" width="52" style="91" customWidth="1"/>
    <col min="7428" max="7428" width="13.5546875" style="91" customWidth="1"/>
    <col min="7429" max="7435" width="11.88671875" style="91" customWidth="1"/>
    <col min="7436" max="7436" width="13.5546875" style="91" customWidth="1"/>
    <col min="7437" max="7681" width="9.109375" style="91"/>
    <col min="7682" max="7682" width="6.5546875" style="91" customWidth="1"/>
    <col min="7683" max="7683" width="52" style="91" customWidth="1"/>
    <col min="7684" max="7684" width="13.5546875" style="91" customWidth="1"/>
    <col min="7685" max="7691" width="11.88671875" style="91" customWidth="1"/>
    <col min="7692" max="7692" width="13.5546875" style="91" customWidth="1"/>
    <col min="7693" max="7937" width="9.109375" style="91"/>
    <col min="7938" max="7938" width="6.5546875" style="91" customWidth="1"/>
    <col min="7939" max="7939" width="52" style="91" customWidth="1"/>
    <col min="7940" max="7940" width="13.5546875" style="91" customWidth="1"/>
    <col min="7941" max="7947" width="11.88671875" style="91" customWidth="1"/>
    <col min="7948" max="7948" width="13.5546875" style="91" customWidth="1"/>
    <col min="7949" max="8193" width="9.109375" style="91"/>
    <col min="8194" max="8194" width="6.5546875" style="91" customWidth="1"/>
    <col min="8195" max="8195" width="52" style="91" customWidth="1"/>
    <col min="8196" max="8196" width="13.5546875" style="91" customWidth="1"/>
    <col min="8197" max="8203" width="11.88671875" style="91" customWidth="1"/>
    <col min="8204" max="8204" width="13.5546875" style="91" customWidth="1"/>
    <col min="8205" max="8449" width="9.109375" style="91"/>
    <col min="8450" max="8450" width="6.5546875" style="91" customWidth="1"/>
    <col min="8451" max="8451" width="52" style="91" customWidth="1"/>
    <col min="8452" max="8452" width="13.5546875" style="91" customWidth="1"/>
    <col min="8453" max="8459" width="11.88671875" style="91" customWidth="1"/>
    <col min="8460" max="8460" width="13.5546875" style="91" customWidth="1"/>
    <col min="8461" max="8705" width="9.109375" style="91"/>
    <col min="8706" max="8706" width="6.5546875" style="91" customWidth="1"/>
    <col min="8707" max="8707" width="52" style="91" customWidth="1"/>
    <col min="8708" max="8708" width="13.5546875" style="91" customWidth="1"/>
    <col min="8709" max="8715" width="11.88671875" style="91" customWidth="1"/>
    <col min="8716" max="8716" width="13.5546875" style="91" customWidth="1"/>
    <col min="8717" max="8961" width="9.109375" style="91"/>
    <col min="8962" max="8962" width="6.5546875" style="91" customWidth="1"/>
    <col min="8963" max="8963" width="52" style="91" customWidth="1"/>
    <col min="8964" max="8964" width="13.5546875" style="91" customWidth="1"/>
    <col min="8965" max="8971" width="11.88671875" style="91" customWidth="1"/>
    <col min="8972" max="8972" width="13.5546875" style="91" customWidth="1"/>
    <col min="8973" max="9217" width="9.109375" style="91"/>
    <col min="9218" max="9218" width="6.5546875" style="91" customWidth="1"/>
    <col min="9219" max="9219" width="52" style="91" customWidth="1"/>
    <col min="9220" max="9220" width="13.5546875" style="91" customWidth="1"/>
    <col min="9221" max="9227" width="11.88671875" style="91" customWidth="1"/>
    <col min="9228" max="9228" width="13.5546875" style="91" customWidth="1"/>
    <col min="9229" max="9473" width="9.109375" style="91"/>
    <col min="9474" max="9474" width="6.5546875" style="91" customWidth="1"/>
    <col min="9475" max="9475" width="52" style="91" customWidth="1"/>
    <col min="9476" max="9476" width="13.5546875" style="91" customWidth="1"/>
    <col min="9477" max="9483" width="11.88671875" style="91" customWidth="1"/>
    <col min="9484" max="9484" width="13.5546875" style="91" customWidth="1"/>
    <col min="9485" max="9729" width="9.109375" style="91"/>
    <col min="9730" max="9730" width="6.5546875" style="91" customWidth="1"/>
    <col min="9731" max="9731" width="52" style="91" customWidth="1"/>
    <col min="9732" max="9732" width="13.5546875" style="91" customWidth="1"/>
    <col min="9733" max="9739" width="11.88671875" style="91" customWidth="1"/>
    <col min="9740" max="9740" width="13.5546875" style="91" customWidth="1"/>
    <col min="9741" max="9985" width="9.109375" style="91"/>
    <col min="9986" max="9986" width="6.5546875" style="91" customWidth="1"/>
    <col min="9987" max="9987" width="52" style="91" customWidth="1"/>
    <col min="9988" max="9988" width="13.5546875" style="91" customWidth="1"/>
    <col min="9989" max="9995" width="11.88671875" style="91" customWidth="1"/>
    <col min="9996" max="9996" width="13.5546875" style="91" customWidth="1"/>
    <col min="9997" max="10241" width="9.109375" style="91"/>
    <col min="10242" max="10242" width="6.5546875" style="91" customWidth="1"/>
    <col min="10243" max="10243" width="52" style="91" customWidth="1"/>
    <col min="10244" max="10244" width="13.5546875" style="91" customWidth="1"/>
    <col min="10245" max="10251" width="11.88671875" style="91" customWidth="1"/>
    <col min="10252" max="10252" width="13.5546875" style="91" customWidth="1"/>
    <col min="10253" max="10497" width="9.109375" style="91"/>
    <col min="10498" max="10498" width="6.5546875" style="91" customWidth="1"/>
    <col min="10499" max="10499" width="52" style="91" customWidth="1"/>
    <col min="10500" max="10500" width="13.5546875" style="91" customWidth="1"/>
    <col min="10501" max="10507" width="11.88671875" style="91" customWidth="1"/>
    <col min="10508" max="10508" width="13.5546875" style="91" customWidth="1"/>
    <col min="10509" max="10753" width="9.109375" style="91"/>
    <col min="10754" max="10754" width="6.5546875" style="91" customWidth="1"/>
    <col min="10755" max="10755" width="52" style="91" customWidth="1"/>
    <col min="10756" max="10756" width="13.5546875" style="91" customWidth="1"/>
    <col min="10757" max="10763" width="11.88671875" style="91" customWidth="1"/>
    <col min="10764" max="10764" width="13.5546875" style="91" customWidth="1"/>
    <col min="10765" max="11009" width="9.109375" style="91"/>
    <col min="11010" max="11010" width="6.5546875" style="91" customWidth="1"/>
    <col min="11011" max="11011" width="52" style="91" customWidth="1"/>
    <col min="11012" max="11012" width="13.5546875" style="91" customWidth="1"/>
    <col min="11013" max="11019" width="11.88671875" style="91" customWidth="1"/>
    <col min="11020" max="11020" width="13.5546875" style="91" customWidth="1"/>
    <col min="11021" max="11265" width="9.109375" style="91"/>
    <col min="11266" max="11266" width="6.5546875" style="91" customWidth="1"/>
    <col min="11267" max="11267" width="52" style="91" customWidth="1"/>
    <col min="11268" max="11268" width="13.5546875" style="91" customWidth="1"/>
    <col min="11269" max="11275" width="11.88671875" style="91" customWidth="1"/>
    <col min="11276" max="11276" width="13.5546875" style="91" customWidth="1"/>
    <col min="11277" max="11521" width="9.109375" style="91"/>
    <col min="11522" max="11522" width="6.5546875" style="91" customWidth="1"/>
    <col min="11523" max="11523" width="52" style="91" customWidth="1"/>
    <col min="11524" max="11524" width="13.5546875" style="91" customWidth="1"/>
    <col min="11525" max="11531" width="11.88671875" style="91" customWidth="1"/>
    <col min="11532" max="11532" width="13.5546875" style="91" customWidth="1"/>
    <col min="11533" max="11777" width="9.109375" style="91"/>
    <col min="11778" max="11778" width="6.5546875" style="91" customWidth="1"/>
    <col min="11779" max="11779" width="52" style="91" customWidth="1"/>
    <col min="11780" max="11780" width="13.5546875" style="91" customWidth="1"/>
    <col min="11781" max="11787" width="11.88671875" style="91" customWidth="1"/>
    <col min="11788" max="11788" width="13.5546875" style="91" customWidth="1"/>
    <col min="11789" max="12033" width="9.109375" style="91"/>
    <col min="12034" max="12034" width="6.5546875" style="91" customWidth="1"/>
    <col min="12035" max="12035" width="52" style="91" customWidth="1"/>
    <col min="12036" max="12036" width="13.5546875" style="91" customWidth="1"/>
    <col min="12037" max="12043" width="11.88671875" style="91" customWidth="1"/>
    <col min="12044" max="12044" width="13.5546875" style="91" customWidth="1"/>
    <col min="12045" max="12289" width="9.109375" style="91"/>
    <col min="12290" max="12290" width="6.5546875" style="91" customWidth="1"/>
    <col min="12291" max="12291" width="52" style="91" customWidth="1"/>
    <col min="12292" max="12292" width="13.5546875" style="91" customWidth="1"/>
    <col min="12293" max="12299" width="11.88671875" style="91" customWidth="1"/>
    <col min="12300" max="12300" width="13.5546875" style="91" customWidth="1"/>
    <col min="12301" max="12545" width="9.109375" style="91"/>
    <col min="12546" max="12546" width="6.5546875" style="91" customWidth="1"/>
    <col min="12547" max="12547" width="52" style="91" customWidth="1"/>
    <col min="12548" max="12548" width="13.5546875" style="91" customWidth="1"/>
    <col min="12549" max="12555" width="11.88671875" style="91" customWidth="1"/>
    <col min="12556" max="12556" width="13.5546875" style="91" customWidth="1"/>
    <col min="12557" max="12801" width="9.109375" style="91"/>
    <col min="12802" max="12802" width="6.5546875" style="91" customWidth="1"/>
    <col min="12803" max="12803" width="52" style="91" customWidth="1"/>
    <col min="12804" max="12804" width="13.5546875" style="91" customWidth="1"/>
    <col min="12805" max="12811" width="11.88671875" style="91" customWidth="1"/>
    <col min="12812" max="12812" width="13.5546875" style="91" customWidth="1"/>
    <col min="12813" max="13057" width="9.109375" style="91"/>
    <col min="13058" max="13058" width="6.5546875" style="91" customWidth="1"/>
    <col min="13059" max="13059" width="52" style="91" customWidth="1"/>
    <col min="13060" max="13060" width="13.5546875" style="91" customWidth="1"/>
    <col min="13061" max="13067" width="11.88671875" style="91" customWidth="1"/>
    <col min="13068" max="13068" width="13.5546875" style="91" customWidth="1"/>
    <col min="13069" max="13313" width="9.109375" style="91"/>
    <col min="13314" max="13314" width="6.5546875" style="91" customWidth="1"/>
    <col min="13315" max="13315" width="52" style="91" customWidth="1"/>
    <col min="13316" max="13316" width="13.5546875" style="91" customWidth="1"/>
    <col min="13317" max="13323" width="11.88671875" style="91" customWidth="1"/>
    <col min="13324" max="13324" width="13.5546875" style="91" customWidth="1"/>
    <col min="13325" max="13569" width="9.109375" style="91"/>
    <col min="13570" max="13570" width="6.5546875" style="91" customWidth="1"/>
    <col min="13571" max="13571" width="52" style="91" customWidth="1"/>
    <col min="13572" max="13572" width="13.5546875" style="91" customWidth="1"/>
    <col min="13573" max="13579" width="11.88671875" style="91" customWidth="1"/>
    <col min="13580" max="13580" width="13.5546875" style="91" customWidth="1"/>
    <col min="13581" max="13825" width="9.109375" style="91"/>
    <col min="13826" max="13826" width="6.5546875" style="91" customWidth="1"/>
    <col min="13827" max="13827" width="52" style="91" customWidth="1"/>
    <col min="13828" max="13828" width="13.5546875" style="91" customWidth="1"/>
    <col min="13829" max="13835" width="11.88671875" style="91" customWidth="1"/>
    <col min="13836" max="13836" width="13.5546875" style="91" customWidth="1"/>
    <col min="13837" max="14081" width="9.109375" style="91"/>
    <col min="14082" max="14082" width="6.5546875" style="91" customWidth="1"/>
    <col min="14083" max="14083" width="52" style="91" customWidth="1"/>
    <col min="14084" max="14084" width="13.5546875" style="91" customWidth="1"/>
    <col min="14085" max="14091" width="11.88671875" style="91" customWidth="1"/>
    <col min="14092" max="14092" width="13.5546875" style="91" customWidth="1"/>
    <col min="14093" max="14337" width="9.109375" style="91"/>
    <col min="14338" max="14338" width="6.5546875" style="91" customWidth="1"/>
    <col min="14339" max="14339" width="52" style="91" customWidth="1"/>
    <col min="14340" max="14340" width="13.5546875" style="91" customWidth="1"/>
    <col min="14341" max="14347" width="11.88671875" style="91" customWidth="1"/>
    <col min="14348" max="14348" width="13.5546875" style="91" customWidth="1"/>
    <col min="14349" max="14593" width="9.109375" style="91"/>
    <col min="14594" max="14594" width="6.5546875" style="91" customWidth="1"/>
    <col min="14595" max="14595" width="52" style="91" customWidth="1"/>
    <col min="14596" max="14596" width="13.5546875" style="91" customWidth="1"/>
    <col min="14597" max="14603" width="11.88671875" style="91" customWidth="1"/>
    <col min="14604" max="14604" width="13.5546875" style="91" customWidth="1"/>
    <col min="14605" max="14849" width="9.109375" style="91"/>
    <col min="14850" max="14850" width="6.5546875" style="91" customWidth="1"/>
    <col min="14851" max="14851" width="52" style="91" customWidth="1"/>
    <col min="14852" max="14852" width="13.5546875" style="91" customWidth="1"/>
    <col min="14853" max="14859" width="11.88671875" style="91" customWidth="1"/>
    <col min="14860" max="14860" width="13.5546875" style="91" customWidth="1"/>
    <col min="14861" max="15105" width="9.109375" style="91"/>
    <col min="15106" max="15106" width="6.5546875" style="91" customWidth="1"/>
    <col min="15107" max="15107" width="52" style="91" customWidth="1"/>
    <col min="15108" max="15108" width="13.5546875" style="91" customWidth="1"/>
    <col min="15109" max="15115" width="11.88671875" style="91" customWidth="1"/>
    <col min="15116" max="15116" width="13.5546875" style="91" customWidth="1"/>
    <col min="15117" max="15361" width="9.109375" style="91"/>
    <col min="15362" max="15362" width="6.5546875" style="91" customWidth="1"/>
    <col min="15363" max="15363" width="52" style="91" customWidth="1"/>
    <col min="15364" max="15364" width="13.5546875" style="91" customWidth="1"/>
    <col min="15365" max="15371" width="11.88671875" style="91" customWidth="1"/>
    <col min="15372" max="15372" width="13.5546875" style="91" customWidth="1"/>
    <col min="15373" max="15617" width="9.109375" style="91"/>
    <col min="15618" max="15618" width="6.5546875" style="91" customWidth="1"/>
    <col min="15619" max="15619" width="52" style="91" customWidth="1"/>
    <col min="15620" max="15620" width="13.5546875" style="91" customWidth="1"/>
    <col min="15621" max="15627" width="11.88671875" style="91" customWidth="1"/>
    <col min="15628" max="15628" width="13.5546875" style="91" customWidth="1"/>
    <col min="15629" max="15873" width="9.109375" style="91"/>
    <col min="15874" max="15874" width="6.5546875" style="91" customWidth="1"/>
    <col min="15875" max="15875" width="52" style="91" customWidth="1"/>
    <col min="15876" max="15876" width="13.5546875" style="91" customWidth="1"/>
    <col min="15877" max="15883" width="11.88671875" style="91" customWidth="1"/>
    <col min="15884" max="15884" width="13.5546875" style="91" customWidth="1"/>
    <col min="15885" max="16129" width="9.109375" style="91"/>
    <col min="16130" max="16130" width="6.5546875" style="91" customWidth="1"/>
    <col min="16131" max="16131" width="52" style="91" customWidth="1"/>
    <col min="16132" max="16132" width="13.5546875" style="91" customWidth="1"/>
    <col min="16133" max="16139" width="11.88671875" style="91" customWidth="1"/>
    <col min="16140" max="16140" width="13.5546875" style="91" customWidth="1"/>
    <col min="16141" max="16384" width="9.109375" style="91"/>
  </cols>
  <sheetData>
    <row r="1" spans="1:12" s="4" customFormat="1" ht="20.25" customHeight="1" thickBot="1" x14ac:dyDescent="0.35">
      <c r="A1" s="81"/>
      <c r="B1" s="2"/>
      <c r="C1" s="2"/>
      <c r="D1" s="2"/>
      <c r="E1" s="2"/>
      <c r="F1" s="2"/>
      <c r="G1" s="2"/>
      <c r="H1" s="2"/>
      <c r="I1" s="2"/>
      <c r="J1" s="2"/>
      <c r="K1" s="2"/>
      <c r="L1" s="82" t="s">
        <v>111</v>
      </c>
    </row>
    <row r="2" spans="1:12" s="84" customFormat="1" ht="15.6" x14ac:dyDescent="0.3">
      <c r="A2" s="174" t="str">
        <f>[1]RM_ALAPADATOK!A11</f>
        <v>Biharkeresztesi Közös Önkormányzati Hivatal</v>
      </c>
      <c r="B2" s="150"/>
      <c r="C2" s="150"/>
      <c r="D2" s="150"/>
      <c r="E2" s="150"/>
      <c r="F2" s="150"/>
      <c r="G2" s="150"/>
      <c r="H2" s="150"/>
      <c r="I2" s="150"/>
      <c r="J2" s="150"/>
      <c r="K2" s="151"/>
      <c r="L2" s="83" t="s">
        <v>0</v>
      </c>
    </row>
    <row r="3" spans="1:12" s="84" customFormat="1" ht="23.1" customHeight="1" thickBot="1" x14ac:dyDescent="0.35">
      <c r="A3" s="175" t="str">
        <f>CONCATENATE('[1]RM_9.1.3.sz.mell'!A3:J3)</f>
        <v>Államigazgatási feladatok  bevételeinek, kiadásainak módosítása</v>
      </c>
      <c r="B3" s="153"/>
      <c r="C3" s="153"/>
      <c r="D3" s="153"/>
      <c r="E3" s="153"/>
      <c r="F3" s="153"/>
      <c r="G3" s="153"/>
      <c r="H3" s="153"/>
      <c r="I3" s="153"/>
      <c r="J3" s="153"/>
      <c r="K3" s="154"/>
      <c r="L3" s="85" t="s">
        <v>107</v>
      </c>
    </row>
    <row r="4" spans="1:12" s="84" customFormat="1" ht="12.9" customHeight="1" thickBot="1" x14ac:dyDescent="0.35">
      <c r="A4" s="86"/>
      <c r="B4" s="87"/>
      <c r="C4" s="87"/>
      <c r="D4" s="88"/>
      <c r="E4" s="88"/>
      <c r="F4" s="88"/>
      <c r="G4" s="88"/>
      <c r="H4" s="88"/>
      <c r="I4" s="88"/>
      <c r="J4" s="88"/>
      <c r="K4" s="88"/>
      <c r="L4" s="89" t="s">
        <v>3</v>
      </c>
    </row>
    <row r="5" spans="1:12" s="90" customFormat="1" ht="14.1" customHeight="1" x14ac:dyDescent="0.3">
      <c r="A5" s="176" t="s">
        <v>4</v>
      </c>
      <c r="B5" s="162" t="s">
        <v>5</v>
      </c>
      <c r="C5" s="162" t="s">
        <v>112</v>
      </c>
      <c r="D5" s="162" t="s">
        <v>105</v>
      </c>
      <c r="E5" s="162" t="s">
        <v>113</v>
      </c>
      <c r="F5" s="162" t="s">
        <v>114</v>
      </c>
      <c r="G5" s="162" t="str">
        <f>CONCATENATE('[1]RM_9.1.sz.mell'!F5)</f>
        <v xml:space="preserve">… . sz. módosítás </v>
      </c>
      <c r="H5" s="162" t="str">
        <f>CONCATENATE('[1]RM_9.1.sz.mell'!G5)</f>
        <v xml:space="preserve">… . sz. módosítás </v>
      </c>
      <c r="I5" s="162" t="str">
        <f>CONCATENATE('[1]RM_9.1.sz.mell'!H5)</f>
        <v xml:space="preserve">… . sz. módosítás </v>
      </c>
      <c r="J5" s="162" t="str">
        <f>CONCATENATE('[1]RM_9.1.sz.mell'!I5)</f>
        <v xml:space="preserve">… . sz. módosítás </v>
      </c>
      <c r="K5" s="162" t="s">
        <v>7</v>
      </c>
      <c r="L5" s="165" t="s">
        <v>115</v>
      </c>
    </row>
    <row r="6" spans="1:12" ht="12.75" customHeight="1" x14ac:dyDescent="0.3">
      <c r="A6" s="177"/>
      <c r="B6" s="179"/>
      <c r="C6" s="181"/>
      <c r="D6" s="163"/>
      <c r="E6" s="163"/>
      <c r="F6" s="163"/>
      <c r="G6" s="163"/>
      <c r="H6" s="163"/>
      <c r="I6" s="163"/>
      <c r="J6" s="163"/>
      <c r="K6" s="163"/>
      <c r="L6" s="166"/>
    </row>
    <row r="7" spans="1:12" s="92" customFormat="1" ht="9.9" customHeight="1" thickBot="1" x14ac:dyDescent="0.35">
      <c r="A7" s="178"/>
      <c r="B7" s="180"/>
      <c r="C7" s="182"/>
      <c r="D7" s="164"/>
      <c r="E7" s="164"/>
      <c r="F7" s="164"/>
      <c r="G7" s="164"/>
      <c r="H7" s="164"/>
      <c r="I7" s="164"/>
      <c r="J7" s="164"/>
      <c r="K7" s="164"/>
      <c r="L7" s="167"/>
    </row>
    <row r="8" spans="1:12" s="96" customFormat="1" ht="10.5" customHeight="1" thickBot="1" x14ac:dyDescent="0.35">
      <c r="A8" s="93" t="s">
        <v>8</v>
      </c>
      <c r="B8" s="94" t="s">
        <v>9</v>
      </c>
      <c r="C8" s="94"/>
      <c r="D8" s="94" t="s">
        <v>10</v>
      </c>
      <c r="E8" s="94" t="s">
        <v>11</v>
      </c>
      <c r="F8" s="94" t="s">
        <v>12</v>
      </c>
      <c r="G8" s="94" t="s">
        <v>13</v>
      </c>
      <c r="H8" s="94" t="s">
        <v>14</v>
      </c>
      <c r="I8" s="94" t="s">
        <v>15</v>
      </c>
      <c r="J8" s="94" t="s">
        <v>16</v>
      </c>
      <c r="K8" s="95" t="s">
        <v>17</v>
      </c>
      <c r="L8" s="18" t="s">
        <v>18</v>
      </c>
    </row>
    <row r="9" spans="1:12" s="96" customFormat="1" ht="10.5" customHeight="1" thickBot="1" x14ac:dyDescent="0.35">
      <c r="A9" s="168" t="s">
        <v>19</v>
      </c>
      <c r="B9" s="169"/>
      <c r="C9" s="169"/>
      <c r="D9" s="169"/>
      <c r="E9" s="169"/>
      <c r="F9" s="169"/>
      <c r="G9" s="169"/>
      <c r="H9" s="169"/>
      <c r="I9" s="169"/>
      <c r="J9" s="169"/>
      <c r="K9" s="169"/>
      <c r="L9" s="170"/>
    </row>
    <row r="10" spans="1:12" s="98" customFormat="1" ht="12" customHeight="1" thickBot="1" x14ac:dyDescent="0.35">
      <c r="A10" s="97">
        <f>'[1]RM_9.2.sz.mell'!A10</f>
        <v>1</v>
      </c>
      <c r="B10" s="21" t="str">
        <f>'[1]RM_9.2.sz.mell'!B10</f>
        <v>Működési bevételek (2+…+12)</v>
      </c>
      <c r="C10" s="111"/>
      <c r="D10" s="22">
        <f>SUM(D11:D21)</f>
        <v>0</v>
      </c>
      <c r="E10" s="22">
        <f t="shared" ref="E10:L10" si="0">SUM(E11:E21)</f>
        <v>0</v>
      </c>
      <c r="F10" s="22">
        <f t="shared" si="0"/>
        <v>0</v>
      </c>
      <c r="G10" s="22">
        <f t="shared" si="0"/>
        <v>0</v>
      </c>
      <c r="H10" s="22">
        <f t="shared" si="0"/>
        <v>0</v>
      </c>
      <c r="I10" s="22">
        <f t="shared" si="0"/>
        <v>0</v>
      </c>
      <c r="J10" s="22">
        <f t="shared" si="0"/>
        <v>0</v>
      </c>
      <c r="K10" s="22">
        <f t="shared" si="0"/>
        <v>0</v>
      </c>
      <c r="L10" s="22">
        <f t="shared" si="0"/>
        <v>0</v>
      </c>
    </row>
    <row r="11" spans="1:12" s="98" customFormat="1" ht="12" customHeight="1" x14ac:dyDescent="0.3">
      <c r="A11" s="99" t="str">
        <f>'[1]RM_9.2.sz.mell'!A11</f>
        <v>2</v>
      </c>
      <c r="B11" s="25" t="str">
        <f>'[1]RM_9.2.sz.mell'!B11</f>
        <v>Készletértékesítés ellenértéke</v>
      </c>
      <c r="C11" s="108"/>
      <c r="D11" s="26"/>
      <c r="E11" s="27"/>
      <c r="F11" s="27"/>
      <c r="G11" s="27"/>
      <c r="H11" s="27"/>
      <c r="I11" s="27"/>
      <c r="J11" s="27"/>
      <c r="K11" s="28">
        <f>E11+F11+G11+H11+I11+J11</f>
        <v>0</v>
      </c>
      <c r="L11" s="29">
        <f>D11+K11</f>
        <v>0</v>
      </c>
    </row>
    <row r="12" spans="1:12" s="98" customFormat="1" ht="12" customHeight="1" x14ac:dyDescent="0.3">
      <c r="A12" s="24" t="str">
        <f>'[1]RM_9.2.sz.mell'!A12</f>
        <v>3</v>
      </c>
      <c r="B12" s="30" t="str">
        <f>'[1]RM_9.2.sz.mell'!B12</f>
        <v>Szolgáltatások ellenértéke</v>
      </c>
      <c r="C12" s="109"/>
      <c r="D12" s="31"/>
      <c r="E12" s="32"/>
      <c r="F12" s="32"/>
      <c r="G12" s="32"/>
      <c r="H12" s="32"/>
      <c r="I12" s="32"/>
      <c r="J12" s="32"/>
      <c r="K12" s="33">
        <f t="shared" ref="K12:K21" si="1">E12+F12+G12+H12+I12+J12</f>
        <v>0</v>
      </c>
      <c r="L12" s="29">
        <f t="shared" ref="L12:L21" si="2">D12+K12</f>
        <v>0</v>
      </c>
    </row>
    <row r="13" spans="1:12" s="98" customFormat="1" ht="12" customHeight="1" x14ac:dyDescent="0.3">
      <c r="A13" s="24" t="str">
        <f>'[1]RM_9.2.sz.mell'!A13</f>
        <v>4</v>
      </c>
      <c r="B13" s="30" t="str">
        <f>'[1]RM_9.2.sz.mell'!B13</f>
        <v>Közvetített szolgáltatások értéke</v>
      </c>
      <c r="C13" s="109"/>
      <c r="D13" s="31"/>
      <c r="E13" s="32"/>
      <c r="F13" s="32"/>
      <c r="G13" s="32"/>
      <c r="H13" s="32"/>
      <c r="I13" s="32"/>
      <c r="J13" s="32"/>
      <c r="K13" s="33">
        <f t="shared" si="1"/>
        <v>0</v>
      </c>
      <c r="L13" s="29">
        <f t="shared" si="2"/>
        <v>0</v>
      </c>
    </row>
    <row r="14" spans="1:12" s="98" customFormat="1" ht="12" customHeight="1" x14ac:dyDescent="0.3">
      <c r="A14" s="24" t="str">
        <f>'[1]RM_9.2.sz.mell'!A14</f>
        <v>5</v>
      </c>
      <c r="B14" s="30" t="str">
        <f>'[1]RM_9.2.sz.mell'!B14</f>
        <v>Tulajdonosi bevételek</v>
      </c>
      <c r="C14" s="109"/>
      <c r="D14" s="31"/>
      <c r="E14" s="32"/>
      <c r="F14" s="32"/>
      <c r="G14" s="32"/>
      <c r="H14" s="32"/>
      <c r="I14" s="32"/>
      <c r="J14" s="32"/>
      <c r="K14" s="33">
        <f t="shared" si="1"/>
        <v>0</v>
      </c>
      <c r="L14" s="29">
        <f t="shared" si="2"/>
        <v>0</v>
      </c>
    </row>
    <row r="15" spans="1:12" s="98" customFormat="1" ht="12" customHeight="1" x14ac:dyDescent="0.3">
      <c r="A15" s="24" t="str">
        <f>'[1]RM_9.2.sz.mell'!A15</f>
        <v>6</v>
      </c>
      <c r="B15" s="30" t="str">
        <f>'[1]RM_9.2.sz.mell'!B15</f>
        <v>Ellátási díjak</v>
      </c>
      <c r="C15" s="109"/>
      <c r="D15" s="31"/>
      <c r="E15" s="32"/>
      <c r="F15" s="32"/>
      <c r="G15" s="32"/>
      <c r="H15" s="32"/>
      <c r="I15" s="32"/>
      <c r="J15" s="32"/>
      <c r="K15" s="33">
        <f t="shared" si="1"/>
        <v>0</v>
      </c>
      <c r="L15" s="29">
        <f t="shared" si="2"/>
        <v>0</v>
      </c>
    </row>
    <row r="16" spans="1:12" s="98" customFormat="1" ht="12" customHeight="1" x14ac:dyDescent="0.3">
      <c r="A16" s="24" t="str">
        <f>'[1]RM_9.2.sz.mell'!A16</f>
        <v>7</v>
      </c>
      <c r="B16" s="30" t="str">
        <f>'[1]RM_9.2.sz.mell'!B16</f>
        <v>Kiszámlázott általános forgalmi adó</v>
      </c>
      <c r="C16" s="109"/>
      <c r="D16" s="31"/>
      <c r="E16" s="32"/>
      <c r="F16" s="32"/>
      <c r="G16" s="32"/>
      <c r="H16" s="32"/>
      <c r="I16" s="32"/>
      <c r="J16" s="32"/>
      <c r="K16" s="33">
        <f t="shared" si="1"/>
        <v>0</v>
      </c>
      <c r="L16" s="29">
        <f t="shared" si="2"/>
        <v>0</v>
      </c>
    </row>
    <row r="17" spans="1:12" s="98" customFormat="1" ht="12" customHeight="1" x14ac:dyDescent="0.3">
      <c r="A17" s="24" t="str">
        <f>'[1]RM_9.2.sz.mell'!A17</f>
        <v>8</v>
      </c>
      <c r="B17" s="34" t="str">
        <f>'[1]RM_9.2.sz.mell'!B17</f>
        <v>Általános forgalmi adó visszatérülése</v>
      </c>
      <c r="C17" s="110"/>
      <c r="D17" s="31"/>
      <c r="E17" s="32"/>
      <c r="F17" s="32"/>
      <c r="G17" s="32"/>
      <c r="H17" s="32"/>
      <c r="I17" s="32"/>
      <c r="J17" s="32"/>
      <c r="K17" s="33">
        <f t="shared" si="1"/>
        <v>0</v>
      </c>
      <c r="L17" s="29">
        <f t="shared" si="2"/>
        <v>0</v>
      </c>
    </row>
    <row r="18" spans="1:12" s="98" customFormat="1" ht="12" customHeight="1" x14ac:dyDescent="0.3">
      <c r="A18" s="24" t="str">
        <f>'[1]RM_9.2.sz.mell'!A18</f>
        <v>9</v>
      </c>
      <c r="B18" s="30" t="str">
        <f>'[1]RM_9.2.sz.mell'!B18</f>
        <v>Kamatbevételek</v>
      </c>
      <c r="C18" s="109"/>
      <c r="D18" s="31"/>
      <c r="E18" s="32"/>
      <c r="F18" s="32"/>
      <c r="G18" s="32"/>
      <c r="H18" s="32"/>
      <c r="I18" s="32"/>
      <c r="J18" s="32"/>
      <c r="K18" s="33">
        <f t="shared" si="1"/>
        <v>0</v>
      </c>
      <c r="L18" s="29">
        <f t="shared" si="2"/>
        <v>0</v>
      </c>
    </row>
    <row r="19" spans="1:12" s="100" customFormat="1" ht="12" customHeight="1" x14ac:dyDescent="0.3">
      <c r="A19" s="24" t="str">
        <f>'[1]RM_9.2.sz.mell'!A19</f>
        <v>10</v>
      </c>
      <c r="B19" s="30" t="str">
        <f>'[1]RM_9.2.sz.mell'!B19</f>
        <v>Egyéb pénzügyi műveletek bevételei</v>
      </c>
      <c r="C19" s="109"/>
      <c r="D19" s="31"/>
      <c r="E19" s="32"/>
      <c r="F19" s="32"/>
      <c r="G19" s="32"/>
      <c r="H19" s="32"/>
      <c r="I19" s="32"/>
      <c r="J19" s="32"/>
      <c r="K19" s="33">
        <f t="shared" si="1"/>
        <v>0</v>
      </c>
      <c r="L19" s="29">
        <f t="shared" si="2"/>
        <v>0</v>
      </c>
    </row>
    <row r="20" spans="1:12" s="100" customFormat="1" ht="12" customHeight="1" x14ac:dyDescent="0.3">
      <c r="A20" s="24" t="str">
        <f>'[1]RM_9.2.sz.mell'!A20</f>
        <v>11</v>
      </c>
      <c r="B20" s="30" t="str">
        <f>'[1]RM_9.2.sz.mell'!B20</f>
        <v>Biztosító által fizetett kártérítés</v>
      </c>
      <c r="C20" s="109"/>
      <c r="D20" s="31"/>
      <c r="E20" s="32"/>
      <c r="F20" s="32"/>
      <c r="G20" s="32"/>
      <c r="H20" s="32"/>
      <c r="I20" s="32"/>
      <c r="J20" s="32"/>
      <c r="K20" s="33">
        <f t="shared" si="1"/>
        <v>0</v>
      </c>
      <c r="L20" s="29">
        <f t="shared" si="2"/>
        <v>0</v>
      </c>
    </row>
    <row r="21" spans="1:12" s="100" customFormat="1" ht="12" customHeight="1" thickBot="1" x14ac:dyDescent="0.35">
      <c r="A21" s="36" t="str">
        <f>'[1]RM_9.2.sz.mell'!A21</f>
        <v>12</v>
      </c>
      <c r="B21" s="34" t="str">
        <f>'[1]RM_9.2.sz.mell'!B21</f>
        <v>Egyéb működési bevételek</v>
      </c>
      <c r="C21" s="110"/>
      <c r="D21" s="37"/>
      <c r="E21" s="38"/>
      <c r="F21" s="38"/>
      <c r="G21" s="38"/>
      <c r="H21" s="38"/>
      <c r="I21" s="38"/>
      <c r="J21" s="38"/>
      <c r="K21" s="39">
        <f t="shared" si="1"/>
        <v>0</v>
      </c>
      <c r="L21" s="29">
        <f t="shared" si="2"/>
        <v>0</v>
      </c>
    </row>
    <row r="22" spans="1:12" s="98" customFormat="1" ht="12" customHeight="1" thickBot="1" x14ac:dyDescent="0.35">
      <c r="A22" s="40" t="str">
        <f>'[1]RM_9.2.sz.mell'!A22</f>
        <v>13</v>
      </c>
      <c r="B22" s="21" t="str">
        <f>'[1]RM_9.2.sz.mell'!B22</f>
        <v>Működési célú támogatások államháztartáson belülről (14+…+16)</v>
      </c>
      <c r="C22" s="111"/>
      <c r="D22" s="22">
        <f>SUM(D23:D25)</f>
        <v>0</v>
      </c>
      <c r="E22" s="22">
        <f t="shared" ref="E22:K22" si="3">SUM(E23:E25)</f>
        <v>0</v>
      </c>
      <c r="F22" s="22">
        <f t="shared" si="3"/>
        <v>0</v>
      </c>
      <c r="G22" s="22">
        <f t="shared" si="3"/>
        <v>0</v>
      </c>
      <c r="H22" s="22">
        <f t="shared" si="3"/>
        <v>0</v>
      </c>
      <c r="I22" s="22">
        <f t="shared" si="3"/>
        <v>0</v>
      </c>
      <c r="J22" s="22">
        <f t="shared" si="3"/>
        <v>0</v>
      </c>
      <c r="K22" s="22">
        <f t="shared" si="3"/>
        <v>0</v>
      </c>
      <c r="L22" s="41">
        <f>SUM(L23:L25)</f>
        <v>0</v>
      </c>
    </row>
    <row r="23" spans="1:12" s="100" customFormat="1" ht="12" customHeight="1" x14ac:dyDescent="0.3">
      <c r="A23" s="24" t="str">
        <f>'[1]RM_9.2.sz.mell'!A23</f>
        <v>14</v>
      </c>
      <c r="B23" s="42" t="str">
        <f>'[1]RM_9.2.sz.mell'!B23</f>
        <v>Elvonások és befizetések bevételei</v>
      </c>
      <c r="C23" s="112"/>
      <c r="D23" s="43"/>
      <c r="E23" s="44"/>
      <c r="F23" s="44"/>
      <c r="G23" s="44"/>
      <c r="H23" s="44"/>
      <c r="I23" s="44"/>
      <c r="J23" s="44"/>
      <c r="K23" s="45">
        <f>E23+F23+G23+H23+I23+J23</f>
        <v>0</v>
      </c>
      <c r="L23" s="29">
        <f>D23+K23</f>
        <v>0</v>
      </c>
    </row>
    <row r="24" spans="1:12" s="100" customFormat="1" ht="12" customHeight="1" x14ac:dyDescent="0.3">
      <c r="A24" s="24" t="str">
        <f>'[1]RM_9.2.sz.mell'!A24</f>
        <v>15</v>
      </c>
      <c r="B24" s="30" t="str">
        <f>'[1]RM_9.2.sz.mell'!B24</f>
        <v>Működési célú visszatérítendő támogatások, kölcsönök visszatérülése</v>
      </c>
      <c r="C24" s="109"/>
      <c r="D24" s="31"/>
      <c r="E24" s="32"/>
      <c r="F24" s="32"/>
      <c r="G24" s="32"/>
      <c r="H24" s="32"/>
      <c r="I24" s="32"/>
      <c r="J24" s="32"/>
      <c r="K24" s="33">
        <f>E24+F24+G24+H24+I24+J24</f>
        <v>0</v>
      </c>
      <c r="L24" s="46">
        <f>D24+K24</f>
        <v>0</v>
      </c>
    </row>
    <row r="25" spans="1:12" s="100" customFormat="1" ht="12" customHeight="1" x14ac:dyDescent="0.3">
      <c r="A25" s="24" t="str">
        <f>'[1]RM_9.2.sz.mell'!A25</f>
        <v>16</v>
      </c>
      <c r="B25" s="30" t="str">
        <f>'[1]RM_9.2.sz.mell'!B25</f>
        <v>Egyéb működési célú támogatások bevételei</v>
      </c>
      <c r="C25" s="109"/>
      <c r="D25" s="31"/>
      <c r="E25" s="32"/>
      <c r="F25" s="32"/>
      <c r="G25" s="32"/>
      <c r="H25" s="32"/>
      <c r="I25" s="32"/>
      <c r="J25" s="32"/>
      <c r="K25" s="33">
        <f>E25+F25+G25+H25+I25+J25</f>
        <v>0</v>
      </c>
      <c r="L25" s="46">
        <f>D25+K25</f>
        <v>0</v>
      </c>
    </row>
    <row r="26" spans="1:12" s="100" customFormat="1" ht="12" customHeight="1" thickBot="1" x14ac:dyDescent="0.35">
      <c r="A26" s="36" t="str">
        <f>'[1]RM_9.2.sz.mell'!A26</f>
        <v>17</v>
      </c>
      <c r="B26" s="47" t="str">
        <f>'[1]RM_9.2.sz.mell'!B26</f>
        <v xml:space="preserve">  16-ból EU támogatás</v>
      </c>
      <c r="C26" s="113"/>
      <c r="D26" s="37"/>
      <c r="E26" s="38"/>
      <c r="F26" s="38"/>
      <c r="G26" s="38"/>
      <c r="H26" s="38"/>
      <c r="I26" s="38"/>
      <c r="J26" s="38"/>
      <c r="K26" s="48">
        <f>E26+F26+G26+H26+I26+J26</f>
        <v>0</v>
      </c>
      <c r="L26" s="49">
        <f>D26+K26</f>
        <v>0</v>
      </c>
    </row>
    <row r="27" spans="1:12" s="100" customFormat="1" ht="12" customHeight="1" thickBot="1" x14ac:dyDescent="0.35">
      <c r="A27" s="40" t="str">
        <f>'[1]RM_9.2.sz.mell'!A27</f>
        <v>18</v>
      </c>
      <c r="B27" s="50" t="str">
        <f>'[1]RM_9.2.sz.mell'!B27</f>
        <v>Közhatalmi bevételek</v>
      </c>
      <c r="C27" s="114">
        <v>174488</v>
      </c>
      <c r="D27" s="51">
        <v>150000</v>
      </c>
      <c r="E27" s="58">
        <v>150000</v>
      </c>
      <c r="F27" s="58">
        <v>150000</v>
      </c>
      <c r="G27" s="58"/>
      <c r="H27" s="58"/>
      <c r="I27" s="58"/>
      <c r="J27" s="58"/>
      <c r="K27" s="101">
        <f>E27+F27+G27+H27+I27+J27</f>
        <v>300000</v>
      </c>
      <c r="L27" s="59">
        <f>D27+K27</f>
        <v>450000</v>
      </c>
    </row>
    <row r="28" spans="1:12" s="100" customFormat="1" thickBot="1" x14ac:dyDescent="0.35">
      <c r="A28" s="40" t="str">
        <f>'[1]RM_9.2.sz.mell'!A28</f>
        <v>19</v>
      </c>
      <c r="B28" s="50" t="str">
        <f>'[1]RM_9.2.sz.mell'!B28</f>
        <v>Felhalmozási célú támogatások államháztartáson belülről (20+…+22)</v>
      </c>
      <c r="C28" s="114"/>
      <c r="D28" s="22">
        <f>+D29+D30+D31</f>
        <v>0</v>
      </c>
      <c r="E28" s="22">
        <f t="shared" ref="E28:K28" si="4">+E29+E30+E31</f>
        <v>0</v>
      </c>
      <c r="F28" s="22">
        <f t="shared" si="4"/>
        <v>0</v>
      </c>
      <c r="G28" s="22">
        <f t="shared" si="4"/>
        <v>0</v>
      </c>
      <c r="H28" s="22">
        <f t="shared" si="4"/>
        <v>0</v>
      </c>
      <c r="I28" s="22">
        <f t="shared" si="4"/>
        <v>0</v>
      </c>
      <c r="J28" s="22">
        <f t="shared" si="4"/>
        <v>0</v>
      </c>
      <c r="K28" s="22">
        <f t="shared" si="4"/>
        <v>0</v>
      </c>
      <c r="L28" s="41">
        <f>+L29+L30+L31</f>
        <v>0</v>
      </c>
    </row>
    <row r="29" spans="1:12" s="100" customFormat="1" ht="12" customHeight="1" x14ac:dyDescent="0.3">
      <c r="A29" s="24" t="str">
        <f>'[1]RM_9.2.sz.mell'!A29</f>
        <v>20</v>
      </c>
      <c r="B29" s="53" t="str">
        <f>'[1]RM_9.2.sz.mell'!B29</f>
        <v>Felhalmozási célú önkormányzati támogatások</v>
      </c>
      <c r="C29" s="115"/>
      <c r="D29" s="44"/>
      <c r="E29" s="44"/>
      <c r="F29" s="44"/>
      <c r="G29" s="44"/>
      <c r="H29" s="44"/>
      <c r="I29" s="44"/>
      <c r="J29" s="44"/>
      <c r="K29" s="45">
        <f>E29+F29+G29+H29+I29+J29</f>
        <v>0</v>
      </c>
      <c r="L29" s="29">
        <f>D29+K29</f>
        <v>0</v>
      </c>
    </row>
    <row r="30" spans="1:12" s="100" customFormat="1" ht="12" customHeight="1" x14ac:dyDescent="0.3">
      <c r="A30" s="24" t="str">
        <f>'[1]RM_9.2.sz.mell'!A30</f>
        <v>21</v>
      </c>
      <c r="B30" s="53" t="str">
        <f>'[1]RM_9.2.sz.mell'!B30</f>
        <v>Felhalmozási célú visszatérítendő támogatások, kölcsönök visszatérülése</v>
      </c>
      <c r="C30" s="115"/>
      <c r="D30" s="32"/>
      <c r="E30" s="32"/>
      <c r="F30" s="32"/>
      <c r="G30" s="32"/>
      <c r="H30" s="32"/>
      <c r="I30" s="32"/>
      <c r="J30" s="32"/>
      <c r="K30" s="45">
        <f>E30+F30+G30+H30+I30+J30</f>
        <v>0</v>
      </c>
      <c r="L30" s="29">
        <f>D30+K30</f>
        <v>0</v>
      </c>
    </row>
    <row r="31" spans="1:12" s="100" customFormat="1" ht="12" customHeight="1" x14ac:dyDescent="0.3">
      <c r="A31" s="24" t="str">
        <f>'[1]RM_9.2.sz.mell'!A31</f>
        <v>22</v>
      </c>
      <c r="B31" s="54" t="str">
        <f>'[1]RM_9.2.sz.mell'!B31</f>
        <v>Egyéb felhalmozási célú támogatások bevételei</v>
      </c>
      <c r="C31" s="116"/>
      <c r="D31" s="32"/>
      <c r="E31" s="32"/>
      <c r="F31" s="32"/>
      <c r="G31" s="32"/>
      <c r="H31" s="32"/>
      <c r="I31" s="32"/>
      <c r="J31" s="32"/>
      <c r="K31" s="45">
        <f>E31+F31+G31+H31+I31+J31</f>
        <v>0</v>
      </c>
      <c r="L31" s="29">
        <f>D31+K31</f>
        <v>0</v>
      </c>
    </row>
    <row r="32" spans="1:12" s="100" customFormat="1" ht="12" customHeight="1" thickBot="1" x14ac:dyDescent="0.35">
      <c r="A32" s="36" t="str">
        <f>'[1]RM_9.2.sz.mell'!A32</f>
        <v>23</v>
      </c>
      <c r="B32" s="55" t="str">
        <f>'[1]RM_9.2.sz.mell'!B32</f>
        <v xml:space="preserve">   22-ből EU-s támogatás</v>
      </c>
      <c r="C32" s="117"/>
      <c r="D32" s="38"/>
      <c r="E32" s="38"/>
      <c r="F32" s="38"/>
      <c r="G32" s="38"/>
      <c r="H32" s="38"/>
      <c r="I32" s="38"/>
      <c r="J32" s="38"/>
      <c r="K32" s="45">
        <f>E32+F32+G32+H32+I32+J32</f>
        <v>0</v>
      </c>
      <c r="L32" s="29">
        <f>D32+K32</f>
        <v>0</v>
      </c>
    </row>
    <row r="33" spans="1:12" s="100" customFormat="1" ht="12" customHeight="1" thickBot="1" x14ac:dyDescent="0.35">
      <c r="A33" s="40" t="str">
        <f>'[1]RM_9.2.sz.mell'!A33</f>
        <v>24</v>
      </c>
      <c r="B33" s="50" t="str">
        <f>'[1]RM_9.2.sz.mell'!B33</f>
        <v>Felhalmozási bevételek (25+…+27)</v>
      </c>
      <c r="C33" s="114"/>
      <c r="D33" s="22">
        <f>+D34+D35+D36</f>
        <v>0</v>
      </c>
      <c r="E33" s="22">
        <f t="shared" ref="E33:J33" si="5">+E34+E35+E36</f>
        <v>0</v>
      </c>
      <c r="F33" s="22">
        <f t="shared" si="5"/>
        <v>0</v>
      </c>
      <c r="G33" s="22">
        <f t="shared" si="5"/>
        <v>0</v>
      </c>
      <c r="H33" s="22">
        <f t="shared" si="5"/>
        <v>0</v>
      </c>
      <c r="I33" s="22">
        <f t="shared" si="5"/>
        <v>0</v>
      </c>
      <c r="J33" s="22">
        <f t="shared" si="5"/>
        <v>0</v>
      </c>
      <c r="K33" s="22">
        <f>+K34+K35+K36</f>
        <v>0</v>
      </c>
      <c r="L33" s="41">
        <f>+L34+L35+L36</f>
        <v>0</v>
      </c>
    </row>
    <row r="34" spans="1:12" s="100" customFormat="1" ht="12" customHeight="1" x14ac:dyDescent="0.3">
      <c r="A34" s="24" t="str">
        <f>'[1]RM_9.2.sz.mell'!A34</f>
        <v>25</v>
      </c>
      <c r="B34" s="53" t="str">
        <f>'[1]RM_9.2.sz.mell'!B34</f>
        <v>Immateriális javak értékesítése</v>
      </c>
      <c r="C34" s="115"/>
      <c r="D34" s="44"/>
      <c r="E34" s="44"/>
      <c r="F34" s="44"/>
      <c r="G34" s="44"/>
      <c r="H34" s="44"/>
      <c r="I34" s="44"/>
      <c r="J34" s="44"/>
      <c r="K34" s="45">
        <f>E34+F34+G34+H34+I34+J34</f>
        <v>0</v>
      </c>
      <c r="L34" s="29">
        <f>D34+K34</f>
        <v>0</v>
      </c>
    </row>
    <row r="35" spans="1:12" s="100" customFormat="1" ht="12" customHeight="1" x14ac:dyDescent="0.3">
      <c r="A35" s="24" t="str">
        <f>'[1]RM_9.2.sz.mell'!A35</f>
        <v>26</v>
      </c>
      <c r="B35" s="54" t="str">
        <f>'[1]RM_9.2.sz.mell'!B35</f>
        <v>Ingatlanok értékesítése</v>
      </c>
      <c r="C35" s="116"/>
      <c r="D35" s="32"/>
      <c r="E35" s="32"/>
      <c r="F35" s="32"/>
      <c r="G35" s="32"/>
      <c r="H35" s="32"/>
      <c r="I35" s="32"/>
      <c r="J35" s="32"/>
      <c r="K35" s="45">
        <f>E35+F35+G35+H35+I35+J35</f>
        <v>0</v>
      </c>
      <c r="L35" s="29">
        <f>D35+K35</f>
        <v>0</v>
      </c>
    </row>
    <row r="36" spans="1:12" s="100" customFormat="1" ht="12" customHeight="1" thickBot="1" x14ac:dyDescent="0.35">
      <c r="A36" s="36" t="str">
        <f>'[1]RM_9.2.sz.mell'!A36</f>
        <v>27</v>
      </c>
      <c r="B36" s="56" t="str">
        <f>'[1]RM_9.2.sz.mell'!B36</f>
        <v>Egyéb tárgyi eszközök értékesítése</v>
      </c>
      <c r="C36" s="118"/>
      <c r="D36" s="38"/>
      <c r="E36" s="38"/>
      <c r="F36" s="38"/>
      <c r="G36" s="38"/>
      <c r="H36" s="38"/>
      <c r="I36" s="38"/>
      <c r="J36" s="38"/>
      <c r="K36" s="45">
        <f>E36+F36+G36+H36+I36+J36</f>
        <v>0</v>
      </c>
      <c r="L36" s="57">
        <f>D36+K36</f>
        <v>0</v>
      </c>
    </row>
    <row r="37" spans="1:12" s="98" customFormat="1" ht="12" customHeight="1" thickBot="1" x14ac:dyDescent="0.35">
      <c r="A37" s="40" t="str">
        <f>'[1]RM_9.2.sz.mell'!A37</f>
        <v>28</v>
      </c>
      <c r="B37" s="50" t="str">
        <f>'[1]RM_9.2.sz.mell'!B37</f>
        <v>Működési célú átvett pénzeszközök</v>
      </c>
      <c r="C37" s="114"/>
      <c r="D37" s="58"/>
      <c r="E37" s="58"/>
      <c r="F37" s="58"/>
      <c r="G37" s="58"/>
      <c r="H37" s="58"/>
      <c r="I37" s="58"/>
      <c r="J37" s="58"/>
      <c r="K37" s="22">
        <f>E37+F37+G37+H37+I37+J37</f>
        <v>0</v>
      </c>
      <c r="L37" s="59">
        <f>D37+K37</f>
        <v>0</v>
      </c>
    </row>
    <row r="38" spans="1:12" s="98" customFormat="1" ht="12" customHeight="1" thickBot="1" x14ac:dyDescent="0.35">
      <c r="A38" s="40" t="str">
        <f>'[1]RM_9.2.sz.mell'!A38</f>
        <v>29</v>
      </c>
      <c r="B38" s="50" t="str">
        <f>'[1]RM_9.2.sz.mell'!B38</f>
        <v>Felhalmozási célú átvett pénzeszközök</v>
      </c>
      <c r="C38" s="114"/>
      <c r="D38" s="58"/>
      <c r="E38" s="58"/>
      <c r="F38" s="58"/>
      <c r="G38" s="58"/>
      <c r="H38" s="58"/>
      <c r="I38" s="58"/>
      <c r="J38" s="58"/>
      <c r="K38" s="60">
        <f>E38+F38+G38+H38+I38+J38</f>
        <v>0</v>
      </c>
      <c r="L38" s="61">
        <f>D38+K38</f>
        <v>0</v>
      </c>
    </row>
    <row r="39" spans="1:12" s="98" customFormat="1" ht="12" customHeight="1" thickBot="1" x14ac:dyDescent="0.35">
      <c r="A39" s="40" t="str">
        <f>'[1]RM_9.2.sz.mell'!A39</f>
        <v>30</v>
      </c>
      <c r="B39" s="50" t="str">
        <f>'[1]RM_9.2.sz.mell'!B39</f>
        <v>Költségvetési bevételek összesen (1+13+18+19+24+28+29)</v>
      </c>
      <c r="C39" s="22">
        <f>+C10+C22+C27+C28+C33+C37+C38</f>
        <v>174488</v>
      </c>
      <c r="D39" s="22">
        <f>+D10+D22+D27+D28+D33+D37+D38</f>
        <v>150000</v>
      </c>
      <c r="E39" s="22">
        <f t="shared" ref="E39:K39" si="6">+E10+E22+E27+E28+E33+E37+E38</f>
        <v>150000</v>
      </c>
      <c r="F39" s="22">
        <f t="shared" si="6"/>
        <v>150000</v>
      </c>
      <c r="G39" s="22">
        <f t="shared" si="6"/>
        <v>0</v>
      </c>
      <c r="H39" s="22">
        <f t="shared" si="6"/>
        <v>0</v>
      </c>
      <c r="I39" s="22">
        <f t="shared" si="6"/>
        <v>0</v>
      </c>
      <c r="J39" s="22">
        <f t="shared" si="6"/>
        <v>0</v>
      </c>
      <c r="K39" s="22">
        <f t="shared" si="6"/>
        <v>300000</v>
      </c>
      <c r="L39" s="41">
        <f>+L10+L22+L27+L28+L33+L37+L38</f>
        <v>450000</v>
      </c>
    </row>
    <row r="40" spans="1:12" s="98" customFormat="1" ht="12" customHeight="1" thickBot="1" x14ac:dyDescent="0.35">
      <c r="A40" s="40" t="str">
        <f>'[1]RM_9.2.sz.mell'!A40</f>
        <v>31</v>
      </c>
      <c r="B40" s="50" t="str">
        <f>'[1]RM_9.2.sz.mell'!B40</f>
        <v>Finanszírozási bevételek (32+…+34)</v>
      </c>
      <c r="C40" s="22">
        <f>+C41+C42+C43</f>
        <v>13200042</v>
      </c>
      <c r="D40" s="22">
        <f>+D41+D42+D43</f>
        <v>15287450</v>
      </c>
      <c r="E40" s="22">
        <f t="shared" ref="E40:K40" si="7">+E41+E42+E43</f>
        <v>1121250</v>
      </c>
      <c r="F40" s="22">
        <f t="shared" si="7"/>
        <v>0</v>
      </c>
      <c r="G40" s="22">
        <f t="shared" si="7"/>
        <v>0</v>
      </c>
      <c r="H40" s="22">
        <f t="shared" si="7"/>
        <v>0</v>
      </c>
      <c r="I40" s="22">
        <f t="shared" si="7"/>
        <v>0</v>
      </c>
      <c r="J40" s="22">
        <f t="shared" si="7"/>
        <v>0</v>
      </c>
      <c r="K40" s="22">
        <f t="shared" si="7"/>
        <v>1121250</v>
      </c>
      <c r="L40" s="41">
        <f>+L41+L42+L43</f>
        <v>16408700</v>
      </c>
    </row>
    <row r="41" spans="1:12" s="98" customFormat="1" ht="12" customHeight="1" x14ac:dyDescent="0.3">
      <c r="A41" s="24" t="str">
        <f>'[1]RM_9.2.sz.mell'!A41</f>
        <v>32</v>
      </c>
      <c r="B41" s="53" t="str">
        <f>'[1]RM_9.2.sz.mell'!B41</f>
        <v>Előző évi költségvetési maradvány igénybevétele</v>
      </c>
      <c r="C41" s="115"/>
      <c r="D41" s="44"/>
      <c r="E41" s="44"/>
      <c r="F41" s="44"/>
      <c r="G41" s="44"/>
      <c r="H41" s="44"/>
      <c r="I41" s="44"/>
      <c r="J41" s="44"/>
      <c r="K41" s="45">
        <f>E41+F41+G41+H41+I41+J41</f>
        <v>0</v>
      </c>
      <c r="L41" s="29">
        <f>D41+K41</f>
        <v>0</v>
      </c>
    </row>
    <row r="42" spans="1:12" s="98" customFormat="1" ht="12" customHeight="1" x14ac:dyDescent="0.3">
      <c r="A42" s="24" t="str">
        <f>'[1]RM_9.2.sz.mell'!A42</f>
        <v>33</v>
      </c>
      <c r="B42" s="54" t="str">
        <f>'[1]RM_9.2.sz.mell'!B42</f>
        <v>Előző évi vállalkozási maradvány igénybevétele</v>
      </c>
      <c r="C42" s="116"/>
      <c r="D42" s="32"/>
      <c r="E42" s="32"/>
      <c r="F42" s="32"/>
      <c r="G42" s="32"/>
      <c r="H42" s="32"/>
      <c r="I42" s="32"/>
      <c r="J42" s="32"/>
      <c r="K42" s="45">
        <f>E42+F42+G42+H42+I42+J42</f>
        <v>0</v>
      </c>
      <c r="L42" s="46">
        <f>D42+K42</f>
        <v>0</v>
      </c>
    </row>
    <row r="43" spans="1:12" s="100" customFormat="1" ht="12" customHeight="1" thickBot="1" x14ac:dyDescent="0.35">
      <c r="A43" s="36" t="str">
        <f>'[1]RM_9.2.sz.mell'!A43</f>
        <v>34</v>
      </c>
      <c r="B43" s="56" t="str">
        <f>'[1]RM_9.2.sz.mell'!B43</f>
        <v>Irányító szervi (önkormányzati) támogatás (intézményfinanszírozás)</v>
      </c>
      <c r="C43" s="118">
        <v>13200042</v>
      </c>
      <c r="D43" s="62">
        <v>15287450</v>
      </c>
      <c r="E43" s="62">
        <v>1121250</v>
      </c>
      <c r="F43" s="62"/>
      <c r="G43" s="62"/>
      <c r="H43" s="62"/>
      <c r="I43" s="62"/>
      <c r="J43" s="62"/>
      <c r="K43" s="45">
        <f>E43+F43+G43+H43+I43+J43</f>
        <v>1121250</v>
      </c>
      <c r="L43" s="49">
        <f>D43+K43</f>
        <v>16408700</v>
      </c>
    </row>
    <row r="44" spans="1:12" s="100" customFormat="1" ht="12.9" customHeight="1" thickBot="1" x14ac:dyDescent="0.35">
      <c r="A44" s="40" t="str">
        <f>'[1]RM_9.2.sz.mell'!A44</f>
        <v>35</v>
      </c>
      <c r="B44" s="63" t="str">
        <f>'[1]RM_9.2.sz.mell'!B44</f>
        <v>BEVÉTELEK ÖSSZESEN: (30+31)</v>
      </c>
      <c r="C44" s="22">
        <f>+C39+C40</f>
        <v>13374530</v>
      </c>
      <c r="D44" s="22">
        <f>+D39+D40</f>
        <v>15437450</v>
      </c>
      <c r="E44" s="22">
        <f t="shared" ref="E44:K44" si="8">+E39+E40</f>
        <v>1271250</v>
      </c>
      <c r="F44" s="22">
        <f t="shared" si="8"/>
        <v>150000</v>
      </c>
      <c r="G44" s="22">
        <f t="shared" si="8"/>
        <v>0</v>
      </c>
      <c r="H44" s="22">
        <f t="shared" si="8"/>
        <v>0</v>
      </c>
      <c r="I44" s="22">
        <f t="shared" si="8"/>
        <v>0</v>
      </c>
      <c r="J44" s="22">
        <f t="shared" si="8"/>
        <v>0</v>
      </c>
      <c r="K44" s="22">
        <f t="shared" si="8"/>
        <v>1421250</v>
      </c>
      <c r="L44" s="41">
        <f>+L39+L40</f>
        <v>16858700</v>
      </c>
    </row>
    <row r="45" spans="1:12" s="92" customFormat="1" ht="14.1" customHeight="1" thickBot="1" x14ac:dyDescent="0.35">
      <c r="A45" s="171" t="s">
        <v>89</v>
      </c>
      <c r="B45" s="172"/>
      <c r="C45" s="172"/>
      <c r="D45" s="172"/>
      <c r="E45" s="172"/>
      <c r="F45" s="172"/>
      <c r="G45" s="172"/>
      <c r="H45" s="172"/>
      <c r="I45" s="172"/>
      <c r="J45" s="172"/>
      <c r="K45" s="172"/>
      <c r="L45" s="173"/>
    </row>
    <row r="46" spans="1:12" s="102" customFormat="1" ht="12" customHeight="1" thickBot="1" x14ac:dyDescent="0.35">
      <c r="A46" s="40">
        <f>'[1]RM_9.2.sz.mell'!A46</f>
        <v>1</v>
      </c>
      <c r="B46" s="50" t="str">
        <f>'[1]RM_9.2.sz.mell'!B46</f>
        <v>Működési költségvetés kiadásai (2+…+6)</v>
      </c>
      <c r="C46" s="119">
        <f>SUM(C47:C51)</f>
        <v>13374530</v>
      </c>
      <c r="D46" s="64">
        <f>SUM(D47:D51)</f>
        <v>15437450</v>
      </c>
      <c r="E46" s="64">
        <f t="shared" ref="E46:K46" si="9">SUM(E47:E51)</f>
        <v>1271250</v>
      </c>
      <c r="F46" s="64">
        <f t="shared" si="9"/>
        <v>150000</v>
      </c>
      <c r="G46" s="64">
        <f t="shared" si="9"/>
        <v>0</v>
      </c>
      <c r="H46" s="64">
        <f t="shared" si="9"/>
        <v>0</v>
      </c>
      <c r="I46" s="64">
        <f t="shared" si="9"/>
        <v>0</v>
      </c>
      <c r="J46" s="64">
        <f t="shared" si="9"/>
        <v>0</v>
      </c>
      <c r="K46" s="64">
        <f t="shared" si="9"/>
        <v>1421250</v>
      </c>
      <c r="L46" s="59">
        <f>SUM(L47:L51)</f>
        <v>16858700</v>
      </c>
    </row>
    <row r="47" spans="1:12" ht="12" customHeight="1" x14ac:dyDescent="0.3">
      <c r="A47" s="99" t="str">
        <f>'[1]RM_9.2.sz.mell'!A47</f>
        <v>2</v>
      </c>
      <c r="B47" s="42" t="str">
        <f>'[1]RM_9.2.sz.mell'!B47</f>
        <v>Személyi  juttatások</v>
      </c>
      <c r="C47" s="128">
        <v>11788344</v>
      </c>
      <c r="D47" s="66">
        <v>13568126</v>
      </c>
      <c r="E47" s="66">
        <v>1125000</v>
      </c>
      <c r="F47" s="66">
        <v>150000</v>
      </c>
      <c r="G47" s="66"/>
      <c r="H47" s="66"/>
      <c r="I47" s="66"/>
      <c r="J47" s="66"/>
      <c r="K47" s="67">
        <f>E47+F47+G47+H47+I47+J47</f>
        <v>1275000</v>
      </c>
      <c r="L47" s="29">
        <f>D47+K47</f>
        <v>14843126</v>
      </c>
    </row>
    <row r="48" spans="1:12" ht="12" customHeight="1" x14ac:dyDescent="0.3">
      <c r="A48" s="24" t="str">
        <f>'[1]RM_9.2.sz.mell'!A48</f>
        <v>3</v>
      </c>
      <c r="B48" s="30" t="str">
        <f>'[1]RM_9.2.sz.mell'!B48</f>
        <v>Munkaadókat terhelő járulékok és szociális hozzájárulási adó</v>
      </c>
      <c r="C48" s="129">
        <v>1586186</v>
      </c>
      <c r="D48" s="68">
        <v>1869324</v>
      </c>
      <c r="E48" s="68">
        <v>146250</v>
      </c>
      <c r="F48" s="68"/>
      <c r="G48" s="68"/>
      <c r="H48" s="68"/>
      <c r="I48" s="68"/>
      <c r="J48" s="68"/>
      <c r="K48" s="69">
        <f>E48+F48+G48+H48+I48+J48</f>
        <v>146250</v>
      </c>
      <c r="L48" s="46">
        <f>D48+K48</f>
        <v>2015574</v>
      </c>
    </row>
    <row r="49" spans="1:12" ht="12" customHeight="1" x14ac:dyDescent="0.3">
      <c r="A49" s="24" t="str">
        <f>'[1]RM_9.2.sz.mell'!A49</f>
        <v>4</v>
      </c>
      <c r="B49" s="30" t="str">
        <f>'[1]RM_9.2.sz.mell'!B49</f>
        <v>Dologi  kiadások</v>
      </c>
      <c r="C49" s="129"/>
      <c r="D49" s="68"/>
      <c r="E49" s="68"/>
      <c r="F49" s="68"/>
      <c r="G49" s="68"/>
      <c r="H49" s="68"/>
      <c r="I49" s="68"/>
      <c r="J49" s="68"/>
      <c r="K49" s="69">
        <f>E49+F49+G49+H49+I49+J49</f>
        <v>0</v>
      </c>
      <c r="L49" s="46">
        <f>D49+K49</f>
        <v>0</v>
      </c>
    </row>
    <row r="50" spans="1:12" ht="12" customHeight="1" x14ac:dyDescent="0.3">
      <c r="A50" s="24" t="str">
        <f>'[1]RM_9.2.sz.mell'!A50</f>
        <v>5</v>
      </c>
      <c r="B50" s="30" t="str">
        <f>'[1]RM_9.2.sz.mell'!B50</f>
        <v>Ellátottak pénzbeli juttatásai</v>
      </c>
      <c r="C50" s="129"/>
      <c r="D50" s="68"/>
      <c r="E50" s="68"/>
      <c r="F50" s="68"/>
      <c r="G50" s="68"/>
      <c r="H50" s="68"/>
      <c r="I50" s="68"/>
      <c r="J50" s="68"/>
      <c r="K50" s="69">
        <f>E50+F50+G50+H50+I50+J50</f>
        <v>0</v>
      </c>
      <c r="L50" s="46">
        <f>D50+K50</f>
        <v>0</v>
      </c>
    </row>
    <row r="51" spans="1:12" ht="12" customHeight="1" thickBot="1" x14ac:dyDescent="0.35">
      <c r="A51" s="36" t="str">
        <f>'[1]RM_9.2.sz.mell'!A51</f>
        <v>6</v>
      </c>
      <c r="B51" s="47" t="str">
        <f>'[1]RM_9.2.sz.mell'!B51</f>
        <v>Egyéb működési célú kiadások</v>
      </c>
      <c r="C51" s="130"/>
      <c r="D51" s="68"/>
      <c r="E51" s="68"/>
      <c r="F51" s="68"/>
      <c r="G51" s="68"/>
      <c r="H51" s="68"/>
      <c r="I51" s="68"/>
      <c r="J51" s="68"/>
      <c r="K51" s="69">
        <f>E51+F51+G51+H51+I51+J51</f>
        <v>0</v>
      </c>
      <c r="L51" s="46">
        <f>D51+K51</f>
        <v>0</v>
      </c>
    </row>
    <row r="52" spans="1:12" ht="12" customHeight="1" thickBot="1" x14ac:dyDescent="0.35">
      <c r="A52" s="40" t="str">
        <f>'[1]RM_9.2.sz.mell'!A52</f>
        <v>7</v>
      </c>
      <c r="B52" s="50" t="str">
        <f>'[1]RM_9.2.sz.mell'!B52</f>
        <v>Felhalmozási költségvetés kiadásai (8+…+10)</v>
      </c>
      <c r="C52" s="119"/>
      <c r="D52" s="64">
        <f>SUM(D53:D55)</f>
        <v>0</v>
      </c>
      <c r="E52" s="64">
        <f t="shared" ref="E52:K52" si="10">SUM(E53:E55)</f>
        <v>0</v>
      </c>
      <c r="F52" s="64">
        <f t="shared" si="10"/>
        <v>0</v>
      </c>
      <c r="G52" s="64">
        <f t="shared" si="10"/>
        <v>0</v>
      </c>
      <c r="H52" s="64">
        <f t="shared" si="10"/>
        <v>0</v>
      </c>
      <c r="I52" s="64">
        <f t="shared" si="10"/>
        <v>0</v>
      </c>
      <c r="J52" s="64">
        <f t="shared" si="10"/>
        <v>0</v>
      </c>
      <c r="K52" s="64">
        <f t="shared" si="10"/>
        <v>0</v>
      </c>
      <c r="L52" s="59">
        <f>SUM(L53:L55)</f>
        <v>0</v>
      </c>
    </row>
    <row r="53" spans="1:12" s="102" customFormat="1" ht="12" customHeight="1" x14ac:dyDescent="0.3">
      <c r="A53" s="24" t="str">
        <f>'[1]RM_9.2.sz.mell'!A53</f>
        <v>8</v>
      </c>
      <c r="B53" s="42" t="str">
        <f>'[1]RM_9.2.sz.mell'!B53</f>
        <v>Beruházások</v>
      </c>
      <c r="C53" s="128"/>
      <c r="D53" s="66"/>
      <c r="E53" s="66"/>
      <c r="F53" s="66"/>
      <c r="G53" s="66"/>
      <c r="H53" s="66"/>
      <c r="I53" s="66"/>
      <c r="J53" s="66"/>
      <c r="K53" s="67">
        <f>E53+F53+G53+H53+I53+J53</f>
        <v>0</v>
      </c>
      <c r="L53" s="29">
        <f>D53+K53</f>
        <v>0</v>
      </c>
    </row>
    <row r="54" spans="1:12" ht="12" customHeight="1" x14ac:dyDescent="0.3">
      <c r="A54" s="24" t="str">
        <f>'[1]RM_9.2.sz.mell'!A54</f>
        <v>9</v>
      </c>
      <c r="B54" s="30" t="str">
        <f>'[1]RM_9.2.sz.mell'!B54</f>
        <v>Felújítások</v>
      </c>
      <c r="C54" s="129"/>
      <c r="D54" s="68"/>
      <c r="E54" s="68"/>
      <c r="F54" s="68"/>
      <c r="G54" s="68"/>
      <c r="H54" s="68"/>
      <c r="I54" s="68"/>
      <c r="J54" s="68"/>
      <c r="K54" s="69">
        <f>E54+F54+G54+H54+I54+J54</f>
        <v>0</v>
      </c>
      <c r="L54" s="46">
        <f>D54+K54</f>
        <v>0</v>
      </c>
    </row>
    <row r="55" spans="1:12" ht="12" customHeight="1" x14ac:dyDescent="0.3">
      <c r="A55" s="24" t="str">
        <f>'[1]RM_9.2.sz.mell'!A55</f>
        <v>10</v>
      </c>
      <c r="B55" s="30" t="str">
        <f>'[1]RM_9.2.sz.mell'!B55</f>
        <v>Egyéb felhalmozási célú kiadások</v>
      </c>
      <c r="C55" s="129"/>
      <c r="D55" s="68"/>
      <c r="E55" s="68"/>
      <c r="F55" s="68"/>
      <c r="G55" s="68"/>
      <c r="H55" s="68"/>
      <c r="I55" s="68"/>
      <c r="J55" s="68"/>
      <c r="K55" s="69">
        <f>E55+F55+G55+H55+I55+J55</f>
        <v>0</v>
      </c>
      <c r="L55" s="46">
        <f>D55+K55</f>
        <v>0</v>
      </c>
    </row>
    <row r="56" spans="1:12" ht="12" customHeight="1" thickBot="1" x14ac:dyDescent="0.35">
      <c r="A56" s="36" t="str">
        <f>'[1]RM_9.2.sz.mell'!A56</f>
        <v>11</v>
      </c>
      <c r="B56" s="47" t="str">
        <f>'[1]RM_9.2.sz.mell'!B56</f>
        <v xml:space="preserve">   10-ből EU-s támogatásból megvalósuló programok, projektek kiadása</v>
      </c>
      <c r="C56" s="130"/>
      <c r="D56" s="68"/>
      <c r="E56" s="68"/>
      <c r="F56" s="68"/>
      <c r="G56" s="68"/>
      <c r="H56" s="68"/>
      <c r="I56" s="68"/>
      <c r="J56" s="68"/>
      <c r="K56" s="69">
        <f>E56+F56+G56+H56+I56+J56</f>
        <v>0</v>
      </c>
      <c r="L56" s="46">
        <f>D56+K56</f>
        <v>0</v>
      </c>
    </row>
    <row r="57" spans="1:12" ht="12" customHeight="1" thickBot="1" x14ac:dyDescent="0.35">
      <c r="A57" s="40" t="str">
        <f>'[1]RM_9.2.sz.mell'!A57</f>
        <v>12</v>
      </c>
      <c r="B57" s="50" t="str">
        <f>'[1]RM_9.2.sz.mell'!B57</f>
        <v>Finanszírozási kiadások</v>
      </c>
      <c r="C57" s="119"/>
      <c r="D57" s="70"/>
      <c r="E57" s="70"/>
      <c r="F57" s="70"/>
      <c r="G57" s="70"/>
      <c r="H57" s="70"/>
      <c r="I57" s="70"/>
      <c r="J57" s="70"/>
      <c r="K57" s="64">
        <f>E57+F57+G57+H57+I57+J57</f>
        <v>0</v>
      </c>
      <c r="L57" s="59">
        <f>D57+K57</f>
        <v>0</v>
      </c>
    </row>
    <row r="58" spans="1:12" ht="12.9" customHeight="1" thickBot="1" x14ac:dyDescent="0.35">
      <c r="A58" s="40" t="str">
        <f>'[1]RM_9.2.sz.mell'!A58</f>
        <v>13</v>
      </c>
      <c r="B58" s="71" t="str">
        <f>'[1]RM_9.2.sz.mell'!B58</f>
        <v>KIADÁSOK ÖSSZESEN: (7+12)</v>
      </c>
      <c r="C58" s="72">
        <f>+C46+C52+C57</f>
        <v>13374530</v>
      </c>
      <c r="D58" s="72">
        <f>+D46+D52+D57</f>
        <v>15437450</v>
      </c>
      <c r="E58" s="72">
        <f t="shared" ref="E58:K58" si="11">+E46+E52+E57</f>
        <v>1271250</v>
      </c>
      <c r="F58" s="72">
        <f t="shared" si="11"/>
        <v>150000</v>
      </c>
      <c r="G58" s="72">
        <f t="shared" si="11"/>
        <v>0</v>
      </c>
      <c r="H58" s="72">
        <f t="shared" si="11"/>
        <v>0</v>
      </c>
      <c r="I58" s="72">
        <f t="shared" si="11"/>
        <v>0</v>
      </c>
      <c r="J58" s="72">
        <f t="shared" si="11"/>
        <v>0</v>
      </c>
      <c r="K58" s="72">
        <f t="shared" si="11"/>
        <v>1421250</v>
      </c>
      <c r="L58" s="73">
        <f>+L46+L52+L57</f>
        <v>16858700</v>
      </c>
    </row>
    <row r="59" spans="1:12" ht="14.1" customHeight="1" thickBot="1" x14ac:dyDescent="0.35">
      <c r="A59" s="74"/>
      <c r="B59" s="75"/>
      <c r="C59" s="131"/>
      <c r="D59" s="76">
        <f>D44-D58</f>
        <v>0</v>
      </c>
      <c r="E59" s="76"/>
      <c r="F59" s="76"/>
      <c r="G59" s="76"/>
      <c r="H59" s="76"/>
      <c r="I59" s="76"/>
      <c r="J59" s="76"/>
      <c r="K59" s="76"/>
      <c r="L59" s="76">
        <f>L44-L58</f>
        <v>0</v>
      </c>
    </row>
    <row r="60" spans="1:12" ht="12.9" customHeight="1" thickBot="1" x14ac:dyDescent="0.35">
      <c r="A60" s="135" t="str">
        <f>'[1]RM_9.2.sz.mell'!A60</f>
        <v>Éves tervezett létszám előirányzat (fő)</v>
      </c>
      <c r="B60" s="136">
        <f>'[1]RM_9.2.sz.mell'!B60</f>
        <v>0</v>
      </c>
      <c r="C60" s="133">
        <v>2</v>
      </c>
      <c r="D60" s="104">
        <v>2</v>
      </c>
      <c r="E60" s="77"/>
      <c r="F60" s="77"/>
      <c r="G60" s="77"/>
      <c r="H60" s="77"/>
      <c r="I60" s="77"/>
      <c r="J60" s="77"/>
      <c r="K60" s="78">
        <f>E60+F60+G60+H60+I60+J60</f>
        <v>0</v>
      </c>
      <c r="L60" s="79">
        <f>D60+K60</f>
        <v>2</v>
      </c>
    </row>
    <row r="61" spans="1:12" ht="12.9" customHeight="1" thickBot="1" x14ac:dyDescent="0.35">
      <c r="A61" s="135" t="str">
        <f>'[1]RM_9.2.sz.mell'!A61</f>
        <v>Közfoglalkoztatottak létszáma (fő)</v>
      </c>
      <c r="B61" s="136">
        <f>'[1]RM_9.2.sz.mell'!B61</f>
        <v>0</v>
      </c>
      <c r="C61" s="132"/>
      <c r="D61" s="104"/>
      <c r="E61" s="77"/>
      <c r="F61" s="77"/>
      <c r="G61" s="77"/>
      <c r="H61" s="77"/>
      <c r="I61" s="77"/>
      <c r="J61" s="77"/>
      <c r="K61" s="78">
        <f>E61+F61+G61+H61+I61+J61</f>
        <v>0</v>
      </c>
      <c r="L61" s="79">
        <f>D61+K61</f>
        <v>0</v>
      </c>
    </row>
  </sheetData>
  <mergeCells count="18">
    <mergeCell ref="A2:K2"/>
    <mergeCell ref="A3:K3"/>
    <mergeCell ref="A5:A7"/>
    <mergeCell ref="B5:B7"/>
    <mergeCell ref="D5:D7"/>
    <mergeCell ref="E5:E7"/>
    <mergeCell ref="F5:F7"/>
    <mergeCell ref="G5:G7"/>
    <mergeCell ref="H5:H7"/>
    <mergeCell ref="I5:I7"/>
    <mergeCell ref="C5:C7"/>
    <mergeCell ref="A61:B61"/>
    <mergeCell ref="J5:J7"/>
    <mergeCell ref="K5:K7"/>
    <mergeCell ref="L5:L7"/>
    <mergeCell ref="A9:L9"/>
    <mergeCell ref="A45:L45"/>
    <mergeCell ref="A60:B60"/>
  </mergeCells>
  <phoneticPr fontId="23" type="noConversion"/>
  <pageMargins left="0.11811023622047245" right="0.11811023622047245" top="0.19685039370078741" bottom="0.15748031496062992" header="0.31496062992125984" footer="0.31496062992125984"/>
  <pageSetup paperSize="9" scale="74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4</vt:i4>
      </vt:variant>
    </vt:vector>
  </HeadingPairs>
  <TitlesOfParts>
    <vt:vector size="4" baseType="lpstr">
      <vt:lpstr>9.2. sz. mell</vt:lpstr>
      <vt:lpstr>9.2.1. sz. mell</vt:lpstr>
      <vt:lpstr>9.2.2. sz. mell</vt:lpstr>
      <vt:lpstr>9.2.3. sz. mell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bker019</dc:creator>
  <cp:lastModifiedBy>bker019</cp:lastModifiedBy>
  <cp:lastPrinted>2025-11-30T15:39:13Z</cp:lastPrinted>
  <dcterms:created xsi:type="dcterms:W3CDTF">2022-09-21T21:38:01Z</dcterms:created>
  <dcterms:modified xsi:type="dcterms:W3CDTF">2025-11-30T15:40:36Z</dcterms:modified>
</cp:coreProperties>
</file>